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Planilha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95" authorId="0">
      <text>
        <r>
          <rPr>
            <b/>
            <sz val="9"/>
            <color indexed="8"/>
            <rFont val="Segoe UI"/>
            <family val="2"/>
          </rPr>
          <t xml:space="preserve">jacylane rabelo:
</t>
        </r>
        <r>
          <rPr>
            <sz val="9"/>
            <color indexed="8"/>
            <rFont val="Segoe UI"/>
            <family val="2"/>
          </rPr>
          <t>Posso coocr o artigo da Natasha de 2015/ Temos o certificado</t>
        </r>
      </text>
    </comment>
  </commentList>
</comments>
</file>

<file path=xl/sharedStrings.xml><?xml version="1.0" encoding="utf-8"?>
<sst xmlns="http://schemas.openxmlformats.org/spreadsheetml/2006/main" count="383" uniqueCount="248">
  <si>
    <t>CAMPO    I   -  ATIVIDADES    DE    ENSINO    E   ORIENTAÇÃO ACADÊMICA (Mínimo 50% dos pontos do art. 15, do Anexo I) Obs: Não será considerada a acumulação de pontuação de coordenação  e  de membro de equipe executora para fins de promoção e nenhuma produção poderá ser bi-pontuada</t>
  </si>
  <si>
    <t>PONTOS</t>
  </si>
  <si>
    <t>Valor dos Pontos</t>
  </si>
  <si>
    <r>
      <rPr>
        <b/>
        <sz val="10"/>
        <color indexed="8"/>
        <rFont val="Times New Roman"/>
        <family val="1"/>
      </rPr>
      <t>SEMESTRES A SEREM CONSIDERADOS PARA PROMOÇÃO (</t>
    </r>
    <r>
      <rPr>
        <b/>
        <sz val="10"/>
        <color indexed="10"/>
        <rFont val="Times New Roman"/>
        <family val="1"/>
      </rPr>
      <t>PREENCHER O NÚMERO DE SEMESTRE DE ACORDO COM A CLASSE PARA QUAL ESTÁ SENDO PROMOVIDO</t>
    </r>
    <r>
      <rPr>
        <b/>
        <sz val="10"/>
        <color indexed="8"/>
        <rFont val="Times New Roman"/>
        <family val="1"/>
      </rPr>
      <t>)</t>
    </r>
  </si>
  <si>
    <t>Total</t>
  </si>
  <si>
    <t>2009/1</t>
  </si>
  <si>
    <t>2009/2</t>
  </si>
  <si>
    <t>2010/1</t>
  </si>
  <si>
    <t>2010/2</t>
  </si>
  <si>
    <t>2011/1</t>
  </si>
  <si>
    <t>2011/2</t>
  </si>
  <si>
    <t>2012/1</t>
  </si>
  <si>
    <t>2012/2</t>
  </si>
  <si>
    <t>2013/1</t>
  </si>
  <si>
    <t>2013/2</t>
  </si>
  <si>
    <t>2014/1</t>
  </si>
  <si>
    <t>2014/2</t>
  </si>
  <si>
    <t>2015/1</t>
  </si>
  <si>
    <t>2015/2</t>
  </si>
  <si>
    <t>2016/1</t>
  </si>
  <si>
    <t>2016/2</t>
  </si>
  <si>
    <t>1.1 Ministrante de aulas em cursos de graduação e pós-graduação sem remuneração adicional ao docente</t>
  </si>
  <si>
    <t>0,022/h de aula</t>
  </si>
  <si>
    <t>1.2 Atividade de preceptoria/supervisão em curso de especialização (residência médica e multiprofissional)</t>
  </si>
  <si>
    <t xml:space="preserve">0,022/h de Atividade </t>
  </si>
  <si>
    <t>1.3 Supervisão de Pós-Doutorado</t>
  </si>
  <si>
    <t xml:space="preserve">0,5/por estudante por Semestre </t>
  </si>
  <si>
    <t>1.4 Orientação de Tese de Doutorado</t>
  </si>
  <si>
    <t xml:space="preserve">1,5/por estudante por semestre </t>
  </si>
  <si>
    <t>1.5 Orientação de Dissertação de Mestrado</t>
  </si>
  <si>
    <t xml:space="preserve">1,0/por estudante por Semestre </t>
  </si>
  <si>
    <t>1.6 Coorientação de Tese de Doutorado</t>
  </si>
  <si>
    <t>1.7 Coorientação de Dissertação de Mestrado</t>
  </si>
  <si>
    <t xml:space="preserve">0,5/por estudante por semestre </t>
  </si>
  <si>
    <t xml:space="preserve">1.8 Orientação de Trabalho de Conclusão de Curso de Especialização </t>
  </si>
  <si>
    <t xml:space="preserve">0,75/por estudante por semestre </t>
  </si>
  <si>
    <t>1.9 Orientação de Trabalho de Conclusão de Curso de Graduação</t>
  </si>
  <si>
    <t>0,5/por estudante por semestre</t>
  </si>
  <si>
    <t>1.10 Coorientação de Trabalho d Conclusão de Curso de Graduação</t>
  </si>
  <si>
    <t>0,25/por estudante por semestre</t>
  </si>
  <si>
    <t xml:space="preserve">1.11 Orientação em programas e projetos aprovados pela unidade/órgão de lotação do docente </t>
  </si>
  <si>
    <t>1.12 Colaborador em orientação em programas e projetos aprovados pela unidade/órgão de lotação do docente.</t>
  </si>
  <si>
    <t>1.13 Supervisão de estágios curriculares, obrigatórios e não obrigatórios (aluno da UFAM ou de outra instituição de ensino), por estudante</t>
  </si>
  <si>
    <t>1.14 Orientação acadêmica, oficializada de acordo com  o Colegiado do Curso, por cada grupo de 05 estudantes</t>
  </si>
  <si>
    <t xml:space="preserve">0,5/semestre </t>
  </si>
  <si>
    <r>
      <rPr>
        <sz val="11"/>
        <color indexed="8"/>
        <rFont val="Times New Roman"/>
        <family val="1"/>
      </rPr>
      <t>1.</t>
    </r>
    <r>
      <rPr>
        <sz val="12"/>
        <rFont val="Times New Roman"/>
        <family val="1"/>
      </rPr>
      <t>15</t>
    </r>
    <r>
      <rPr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Coordenação de disciplina/turma de curso designado por portaria da unidade.</t>
    </r>
  </si>
  <si>
    <t>0,5/semestre</t>
  </si>
  <si>
    <t>1.16 Atividade de Formação com liberação aprovada pela unidade/órgão de lotação do docente. Os percentuais mínimos de ensino, pesquisa, extensão e gestão serão reduzidos proporcionalmente ao período do afastamento, considerando-se que ao atingir a pontuação total a redução será de cem por cento.</t>
  </si>
  <si>
    <t>6,25/semestre</t>
  </si>
  <si>
    <t>CAMPO II - ATIVIDADES DE PESQUISA, PRODUÇÃO ACADÊMICA,   CRIAÇÃO   E  INOVAÇÃO   (Mínimo   25%   dos pontos do art. 15, do Anexo I, Campo II ou Campo III)
OBS.: Não será considerada a acumulação de pontuação de coordenação e  de membro de equipe executora para fins de promoção e nenhuma produção poderá ser bi-pontuada</t>
  </si>
  <si>
    <t xml:space="preserve">2.1 Coordenação de projeto de pesquisa registrado na UFAM </t>
  </si>
  <si>
    <t>2,0/semestre</t>
  </si>
  <si>
    <t xml:space="preserve">2.2 Vice-Coordenação de projeto de pesquisa registrado na UFAM </t>
  </si>
  <si>
    <t>1,0/semestre</t>
  </si>
  <si>
    <t>2.3 Membro pesquisador de projeto de pesquisa registrado na UFAM</t>
  </si>
  <si>
    <t>2.4 Membro colaborador de projeto de pesquisa registrado na UFAM</t>
  </si>
  <si>
    <t>0,25/semestre</t>
  </si>
  <si>
    <t>2.5 Líder de grupo de pesquisa certificado pela UFAM (limitada a 2 grupos)</t>
  </si>
  <si>
    <t>2,0/grupo</t>
  </si>
  <si>
    <t>2.6 Participação como conferencista ou palestrante em congressos, seminários, colóquios e outros eventos característicos da area de atuação do docente.</t>
  </si>
  <si>
    <t>1,0/atividade</t>
  </si>
  <si>
    <t>2.7 Resumo publicado em revista indexada, nacional ou internacional (impresso ou meio digital)</t>
  </si>
  <si>
    <t>1,5/publicação</t>
  </si>
  <si>
    <t>2.8 Artigo publicaçãodetrabalho em periódico A1</t>
  </si>
  <si>
    <t>10,0/publicação</t>
  </si>
  <si>
    <t>2.9 Artigo publicação de trabalho em periódico A2</t>
  </si>
  <si>
    <t>8,0/publicação</t>
  </si>
  <si>
    <t>2.10 Artigo publicação de trabalho em periódico B1</t>
  </si>
  <si>
    <t>7,0/publicação</t>
  </si>
  <si>
    <t>2.11 Artigo publicação de trabalho em periódico B2</t>
  </si>
  <si>
    <t>6,0/publicação</t>
  </si>
  <si>
    <t>2.12 Artigo publicação de trabalho em periódico B3</t>
  </si>
  <si>
    <t>5,0/publicação</t>
  </si>
  <si>
    <t>2.13 Artigo publicação de trabalho em periódico B4</t>
  </si>
  <si>
    <t>4,0/publicação</t>
  </si>
  <si>
    <t>2.14 Artigo publicação de trabalho em periódico B5</t>
  </si>
  <si>
    <t>3,0/publicação</t>
  </si>
  <si>
    <t>2.15 Artigo publicação de trabalho em periódico C</t>
  </si>
  <si>
    <t>2,0/publicação</t>
  </si>
  <si>
    <r>
      <rPr>
        <sz val="11"/>
        <color indexed="8"/>
        <rFont val="Times New Roman"/>
        <family val="1"/>
      </rPr>
      <t xml:space="preserve">2.16 Publicação de trabalho completo em anais de eventos </t>
    </r>
    <r>
      <rPr>
        <i/>
        <sz val="12"/>
        <color indexed="8"/>
        <rFont val="Times New Roman"/>
        <family val="1"/>
      </rPr>
      <t>Qualis</t>
    </r>
    <r>
      <rPr>
        <sz val="11"/>
        <color indexed="8"/>
        <rFont val="Times New Roman"/>
        <family val="1"/>
      </rPr>
      <t xml:space="preserve"> Capes A1, A2 e B1</t>
    </r>
  </si>
  <si>
    <t>2.17 Publicação de trabalho completo em anais de evento</t>
  </si>
  <si>
    <t>2.18 Publicação de resumo expandido em anais de evento</t>
  </si>
  <si>
    <t>2.19 Publicação resumo em anais de evento</t>
  </si>
  <si>
    <t>1,0/publicação</t>
  </si>
  <si>
    <t>2.20 Autoria de livro publicado (com ISBN), na área de atuação do docente, impresso ou meio digital</t>
  </si>
  <si>
    <t>2.21 Autoria de álbuns artísticos especializados (CD, DVD ou formas equivalentes), na área de atuação do docente</t>
  </si>
  <si>
    <t>2.22 Autoria de capítulo de livro publicado (com ISBN). na área de atuaçãododocente,impresso ou meio digital.</t>
  </si>
  <si>
    <t>4,0/capítulo</t>
  </si>
  <si>
    <t xml:space="preserve">2.23 Participação em álbuns artísticos </t>
  </si>
  <si>
    <t>4,0/participação</t>
  </si>
  <si>
    <t xml:space="preserve">2.24 Autoria de prefácio de livro, CD, DVD e mídias equivalentes </t>
  </si>
  <si>
    <t>2.25 Tradução de livro</t>
  </si>
  <si>
    <t>2.26 Tradução de capítulo de livro/artigo</t>
  </si>
  <si>
    <t>0,5/publicação</t>
  </si>
  <si>
    <t>2.27 Publicação de material jornalístico em veículos de comunicação impressos, eletrônicos e digitais.</t>
  </si>
  <si>
    <t>2.28 Resenha ou nota critica publicada em revista indexada (impresso ou meio digital)</t>
  </si>
  <si>
    <t>2.29 Produção e publicação de material didático com ISBN</t>
  </si>
  <si>
    <t>2.30 Produção de manual técnico</t>
  </si>
  <si>
    <t>2.31 Texto escrito para catálogo de exposições publicado por instituiçãqpública ou privada (museus e galerias)</t>
  </si>
  <si>
    <t>2.32 Autoria de peça teatral, musical ou coreografia, roteiro de cinema, video, rádio ou televisão, monumentos artísticos</t>
  </si>
  <si>
    <t>10,0/peça</t>
  </si>
  <si>
    <t>2.33 Direção e/ou adaptação de peças teatrais apresentadas, cinema ou vídeo</t>
  </si>
  <si>
    <t>6,0/peça</t>
  </si>
  <si>
    <t>2.34 Partitura editada</t>
  </si>
  <si>
    <t>2.35 Coordenador de documentos cartográticos e mapas geológicos publicados</t>
  </si>
  <si>
    <t>5,0/documento</t>
  </si>
  <si>
    <t>2.36 Edição de rádio, cinema, video ou televisão vinculada à atividade desenvolvida na UFAM</t>
  </si>
  <si>
    <t>4,0/atividade</t>
  </si>
  <si>
    <t>2.37 Fotografia publicada em revista indexada, nacional ou internacional.</t>
  </si>
  <si>
    <t>1,0/foto</t>
  </si>
  <si>
    <t>2.38 Patente examinada e concedida pelo INPI ou equivalente intemacional</t>
  </si>
  <si>
    <t>10,0/patente</t>
  </si>
  <si>
    <t>2.39 Desenho Industrial examinado e concedido pelo INPI ou equivalente internacional</t>
  </si>
  <si>
    <t>10,0/desenho</t>
  </si>
  <si>
    <t>2.40 Registro ou certificado de proteção de cultivar concedido pelo INPI ou equivalente internacional</t>
  </si>
  <si>
    <t>10,0/registro ou Certificado</t>
  </si>
  <si>
    <t>2.41 Registro de marcas examinado e concedido pelo INPI ou equivalente internacional</t>
  </si>
  <si>
    <t>4,0/registro</t>
  </si>
  <si>
    <t>2.42 Registro de softwares examinado e concedido pelo INPI ou equivalente internacional.</t>
  </si>
  <si>
    <t>2,0/registro</t>
  </si>
  <si>
    <t>2.43 Regtro de software livre em órgão competente</t>
  </si>
  <si>
    <t>2.44 Coordenador de comitê avaliador do PIBIC, PIBITI e Ética em Pesquisa</t>
  </si>
  <si>
    <t>2.45 Membro de comitê avaliador do PIBIC, PIBITI e Ética em Pesquisa</t>
  </si>
  <si>
    <t>2.46 Membro de câmara de peguisa e pós-graduação</t>
  </si>
  <si>
    <t xml:space="preserve">2.47 Membro de câmara de inovação </t>
  </si>
  <si>
    <t>2.48 Avaliador/Consultor ad hoc</t>
  </si>
  <si>
    <t>3,0/semestre</t>
  </si>
  <si>
    <t>CAMPO III - ATIVIDADES DE EXTENSÃO (Mínimo 25% dos pontos do art. 15, do Anexo I, Campo II ou Campo III)
OBS.: Não  será considerada a acumulação de pontuação de coordenação e de membro de equipe executora para fins de promoção e nenhuma produção poderá ser bi-pontuada</t>
  </si>
  <si>
    <r>
      <rPr>
        <b/>
        <sz val="10"/>
        <color indexed="8"/>
        <rFont val="Times New Roman"/>
        <family val="1"/>
      </rPr>
      <t>SEMESTRES A SEREM CONSIDERADOS PARA PROMOÇÃO (</t>
    </r>
    <r>
      <rPr>
        <b/>
        <sz val="10"/>
        <color indexed="10"/>
        <rFont val="Times New Roman"/>
        <family val="1"/>
      </rPr>
      <t>PREENCHER O NÚMERO DE SEMESTRE DE ACORDO COM A CLASSE PARA QUAL ESTÁ SENDO PROMOVIDO (A)</t>
    </r>
  </si>
  <si>
    <t>3.1 Coordenação de programas/projetos de extensão registrados, com aprovação no Órgão de lotação do docente ou nas Unidades Acadêmicas em que se realizem (por projeto, mediante relatório atualizado)</t>
  </si>
  <si>
    <t xml:space="preserve">2,0/ semestre </t>
  </si>
  <si>
    <t>3.2 Coordenação de eventos internacionais</t>
  </si>
  <si>
    <t xml:space="preserve">6,0/evento </t>
  </si>
  <si>
    <t>3.3 Coordenação geral de eventos nacionais</t>
  </si>
  <si>
    <t xml:space="preserve">5,0/evento </t>
  </si>
  <si>
    <t>3.4 Coordenação geral de eventos regionais</t>
  </si>
  <si>
    <t xml:space="preserve">4,0/evento </t>
  </si>
  <si>
    <t>3.5 Coordenação geral de eventos locais</t>
  </si>
  <si>
    <t>3,0/evento</t>
  </si>
  <si>
    <t>3.6 Membro de Comissão organizadora de congressos e outros eventos (cursos, jornadas, seminários, exposições, recitais e similares), registrados e aprovados no órgão de lotação do docente ou nas Unidades Acadêmicas em que se realizem.</t>
  </si>
  <si>
    <t>2,0/ evento</t>
  </si>
  <si>
    <t>3.7 Coordenador de comitê de extensão</t>
  </si>
  <si>
    <t>3.8 Membro de comitê de extensão</t>
  </si>
  <si>
    <t>3.9 Membro da câmara de extensão</t>
  </si>
  <si>
    <t>3.10 Avaliador/Consultor Ad hoc</t>
  </si>
  <si>
    <t>3,0/atividade</t>
  </si>
  <si>
    <t>3.11 Coordenação de cursos de atualização e aperfeiçoamento registrados e aprovados no órgão de lotação do docente ou nas Unidades Acadêmicas em que se realizem.</t>
  </si>
  <si>
    <t>3.12 Coordenação de cursos de especialização registrados e aprovados no Órgão de lotação do docente ou nas Unidades Acadêmicas em que se realizem, sem remuneração adicional.</t>
  </si>
  <si>
    <t>3.13 Ministrante de cursos (oficina, workshop, laboratório e treinamento, de caráter teórico e/ou prático, planejados e organizados de modo sistemático, com carga horária definida e processo de avaliação formal, além da frequência), com CH mínima 8 h e máxima até 180 h, registrados e aprovados no órgão de lotação do docente ou nas Unidades Acadêmicas em que se realizem, sem remuneração adicional.</t>
  </si>
  <si>
    <t>0,022/h de Atividade</t>
  </si>
  <si>
    <t>3.14 Prestação de serviços, sem remuneração adicional, em instituição conveniada com a UFAM (consultorias, assessorias, cooperação tecnica e institucional, assistência jurídica, assistência hospitalar e ambulatorial, perícias, laudos técnicos etc.), desde que aprovados pela instância de lotação do docente</t>
  </si>
  <si>
    <t>3.15 Trabalho de campo e/ou visita técnica, programas comunitários de mobilização interna e extema, entre outros de interesse da Instituição e da comunidade, que visam à produção e socialização de conhecimento, realizados junto a segmentos da sociedade, compreendendo diagnóstico, planejamento, treinamento e desenvolvimento de ações de forma participativa, sem remuneração adicional.</t>
  </si>
  <si>
    <t>0,044/h de Atividade</t>
  </si>
  <si>
    <t>3.16 Coordenação de ambientes de inovação da UFAM (aceleradoras, pré-incubadoras, incubadora de empresas, parques tecnológicos).</t>
  </si>
  <si>
    <r>
      <rPr>
        <b/>
        <sz val="12"/>
        <color indexed="8"/>
        <rFont val="Times New Roman"/>
        <family val="1"/>
      </rPr>
      <t>CAMPO IV</t>
    </r>
    <r>
      <rPr>
        <b/>
        <sz val="10"/>
        <color indexed="8"/>
        <rFont val="Times New Roman"/>
        <family val="1"/>
      </rPr>
      <t xml:space="preserve">  - RECEBIMENTO DE COMENDAS E PREMIAÇÕES ADVINDAS  DO EXERCÍCIO DE ATIVIDADES ACADÊMICAS</t>
    </r>
  </si>
  <si>
    <t>4.1 Obras, publicações e outros produtos acadêmicos premiados.</t>
  </si>
  <si>
    <t xml:space="preserve">5,0/registro </t>
  </si>
  <si>
    <t>4.2 Comendas ou premiações em função de mérito social ou científico de reconhecimento nacional e internacional.</t>
  </si>
  <si>
    <t>5,0/ato</t>
  </si>
  <si>
    <r>
      <rPr>
        <b/>
        <sz val="12"/>
        <color indexed="8"/>
        <rFont val="Times New Roman"/>
        <family val="1"/>
      </rPr>
      <t>CAMPO V</t>
    </r>
    <r>
      <rPr>
        <b/>
        <sz val="10"/>
        <color indexed="8"/>
        <rFont val="Times New Roman"/>
        <family val="1"/>
      </rPr>
      <t xml:space="preserve"> - PARTICIPAÇÃO EM ATIVIDADES EDITORIAIS E/OU DE ARBITRAGEM DE PRODUÇÃO  INTELECTUAL E/OU ARTÍSTICA</t>
    </r>
  </si>
  <si>
    <t>5.1 Editor ou organizador de livro publicado (com ISBN).</t>
  </si>
  <si>
    <t>5,0/trabalho</t>
  </si>
  <si>
    <t>5.2 Editor Chefe de Revista Indexada</t>
  </si>
  <si>
    <t xml:space="preserve">5,0/ano </t>
  </si>
  <si>
    <t>5.3 Editor Associado de Revista Indexada</t>
  </si>
  <si>
    <t xml:space="preserve">2,5/ano </t>
  </si>
  <si>
    <t>5.4 Membro de corpo editorial de Revista Indexada</t>
  </si>
  <si>
    <t xml:space="preserve">2,0/ano </t>
  </si>
  <si>
    <t>5.5 Revisor/parecerista de revista científica indexada, de material didático, capítulo de livro com ISBN.</t>
  </si>
  <si>
    <t>2,0/trabalho</t>
  </si>
  <si>
    <t>5.6 Editor Chefe de Revista não indexada</t>
  </si>
  <si>
    <t>5.7. Editor Associado de Revista não indexada</t>
  </si>
  <si>
    <t>1,25/ano</t>
  </si>
  <si>
    <t>5.8 Membro de corpo editoral de revista não indexada.</t>
  </si>
  <si>
    <t>1,0/ano</t>
  </si>
  <si>
    <t>5.9 Revisor/parecerista de revista científica não indexada.</t>
  </si>
  <si>
    <t>1,0/trabalho</t>
  </si>
  <si>
    <t>5.10 Revisos de Livros, Curador de atividades artísticas.</t>
  </si>
  <si>
    <t>4,0/trabalho</t>
  </si>
  <si>
    <r>
      <rPr>
        <b/>
        <sz val="12"/>
        <rFont val="Times New Roman"/>
        <family val="1"/>
      </rPr>
      <t>CAMPO VI</t>
    </r>
    <r>
      <rPr>
        <b/>
        <sz val="10"/>
        <rFont val="Times New Roman"/>
        <family val="1"/>
      </rPr>
      <t>- ATIVIDADES DE ADMINISTRAÇÃO/ REPRESENTAÇÃO E PARTICIPAÇÃO EM BANCAS EXAMINADORAS (Mínimo 5% dos pontos do art. 15, do Anexo I,)     Obs.: Não será considerada a acumulação de pontuação no caso de membro e presidente da mesma Comissão.</t>
    </r>
  </si>
  <si>
    <t>6.1 O exercício dos cargos de Reitor e Vice-Reitor. A pontuação acumulada ao longo do exercício do cargo será integralmente computada para fins de promoção e será subtraída da pontuação exigida nesta Resolução para ensino, pesquisa, extensão e gestão institucional</t>
  </si>
  <si>
    <r>
      <rPr>
        <sz val="11"/>
        <color indexed="8"/>
        <rFont val="Times New Roman"/>
        <family val="1"/>
      </rPr>
      <t xml:space="preserve">2,6/mês </t>
    </r>
    <r>
      <rPr>
        <sz val="12"/>
        <color indexed="10"/>
        <rFont val="Times New Roman"/>
        <family val="1"/>
      </rPr>
      <t>(Preencher a planilha informando o total de meses no semestre)</t>
    </r>
  </si>
  <si>
    <t>6.2 O exercício dos cargos de Pró-reitor, Pró-reitor Adjunto, Diretor de Unidade Acadêmica e Prefeito do Campus. A pontuação acumulada ao longo do exercício do cargo será integralmente computada para fins de promoção e será subtraída da pontuação exigida nesta Resolução para ensino, pesquisa, extensão e gestão institucional</t>
  </si>
  <si>
    <r>
      <rPr>
        <sz val="11"/>
        <color indexed="8"/>
        <rFont val="Times New Roman"/>
        <family val="1"/>
      </rPr>
      <t xml:space="preserve">2,1/mês </t>
    </r>
    <r>
      <rPr>
        <sz val="12"/>
        <color indexed="10"/>
        <rFont val="Times New Roman"/>
        <family val="1"/>
      </rPr>
      <t>(Preencher a planilha informando o total de meses no semestre)</t>
    </r>
  </si>
  <si>
    <t>6.3 O exercicio dos cargos de Diretor de Departamento de Pró-reitorias, Chefe de Gabinete do Reitor, Diretor Executivo, Diretores dos Órgãos Suplementares, Coordenador Acadêmico, Ouvidor-Geral, Auditor-Chefe e outros cargos com portaria de 40 horas.  A pontuação acumulada ao longo do exercício do cargo será integralmente computada para fins de promoção e será subtraída da pontuação exigida nesta Resolução para ensino, pesquisa, extensão e gestão institucional.</t>
  </si>
  <si>
    <r>
      <rPr>
        <sz val="11"/>
        <color indexed="8"/>
        <rFont val="Times New Roman"/>
        <family val="1"/>
      </rPr>
      <t xml:space="preserve">1,6/mês </t>
    </r>
    <r>
      <rPr>
        <sz val="12"/>
        <color indexed="10"/>
        <rFont val="Times New Roman"/>
        <family val="1"/>
      </rPr>
      <t>(Preencher a planilha informando o total de meses no semestre)</t>
    </r>
  </si>
  <si>
    <t>6.4 O exercício dos cargos de Chefia de Departamentos Acadêmicos, Coordenador de Curso de Graduação e Coordenador de Programa de Pós-graduação.</t>
  </si>
  <si>
    <r>
      <rPr>
        <sz val="11"/>
        <color indexed="8"/>
        <rFont val="Times New Roman"/>
        <family val="1"/>
      </rPr>
      <t xml:space="preserve">0,75/mês </t>
    </r>
    <r>
      <rPr>
        <sz val="12"/>
        <color indexed="10"/>
        <rFont val="Times New Roman"/>
        <family val="1"/>
      </rPr>
      <t>(Preencher a planilha informando o total de meses no semestre)</t>
    </r>
  </si>
  <si>
    <t>6.5 O exercício dos cargos de Presidente de Comissão Institucional. Coordenador de Núcleo/ Programa Institucional.</t>
  </si>
  <si>
    <r>
      <rPr>
        <sz val="11"/>
        <color indexed="8"/>
        <rFont val="Times New Roman"/>
        <family val="1"/>
      </rPr>
      <t xml:space="preserve">0,6/mês </t>
    </r>
    <r>
      <rPr>
        <sz val="12"/>
        <color indexed="10"/>
        <rFont val="Times New Roman"/>
        <family val="1"/>
      </rPr>
      <t>(Preencher a planilha informando o total de meses no semestre)</t>
    </r>
  </si>
  <si>
    <t>6.6 O exercício de cargo de Vice-Diretor de Unidade Acadêmica, Subchefe de Departamento, Vice-Coordenador de Colegiado ou de Programa de Pós-Graduação.</t>
  </si>
  <si>
    <r>
      <rPr>
        <sz val="11"/>
        <color indexed="8"/>
        <rFont val="Times New Roman"/>
        <family val="1"/>
      </rPr>
      <t xml:space="preserve">0,52/mês </t>
    </r>
    <r>
      <rPr>
        <sz val="12"/>
        <color indexed="10"/>
        <rFont val="Times New Roman"/>
        <family val="1"/>
      </rPr>
      <t>(Preencher a planilha informando o total de meses no semestre)</t>
    </r>
  </si>
  <si>
    <t>6.7 Gerentes Especiais, Membros do Núcleo Docente Estruturante, Coordenador de Estágio e/ou internato.</t>
  </si>
  <si>
    <r>
      <rPr>
        <sz val="11"/>
        <color indexed="8"/>
        <rFont val="Times New Roman"/>
        <family val="1"/>
      </rPr>
      <t xml:space="preserve">0,26/mês </t>
    </r>
    <r>
      <rPr>
        <sz val="12"/>
        <color indexed="10"/>
        <rFont val="Times New Roman"/>
        <family val="1"/>
      </rPr>
      <t>(Preencher a planilha informando o total de meses no semestre)</t>
    </r>
  </si>
  <si>
    <t xml:space="preserve">6.8 O exercício de cargo público com afastamento formal e integral da UFAM com designação devidamente registrada no Diário Oficial. </t>
  </si>
  <si>
    <t>0,5/mês</t>
  </si>
  <si>
    <t>6.9 Participação como membro em órgãos colegiados e comissões, definidos no Regimento Geral da UFAM ou designação da Administração Pública Federal Direta não mencionados nos itens 6.1, 6.2, 6.3, 6.4. 6.5, 6.6 e 6.7.</t>
  </si>
  <si>
    <t>6.10 Participação, em tempo parcial, em diretorias. conselhos e comissões permanentes de sociedades acadêmicas ou de outra natureza designados pela instituição, órgãos de fomento/apoio, órgãos governamentais relacionados com a comunidade acadêmica, Fóruns, Associações e Sindicatos e similares.</t>
  </si>
  <si>
    <t>1,5/semestre</t>
  </si>
  <si>
    <t>6.11 Participação como membro de PAD</t>
  </si>
  <si>
    <t>5,0/Comissão</t>
  </si>
  <si>
    <t>6.12 Participação como membro de comissões de sindicância/inquérito</t>
  </si>
  <si>
    <t>3,0/Comissão</t>
  </si>
  <si>
    <t>6.13 Participação como membro de comissões ou grupos de trabalho transitórios, definidas através de portaria</t>
  </si>
  <si>
    <t>2,0/Comissão</t>
  </si>
  <si>
    <t>6.14 Participação em comissões de avaliação de processos de progressão/promoção, estágio probatório, PIT/RIT, licitações/compras e similares.</t>
  </si>
  <si>
    <t>1,0/Comissão ou semestre</t>
  </si>
  <si>
    <t>6.15 Participação em comissão de avaliação/reconhecimento de cursos de graduação de órgãos oficiais.</t>
  </si>
  <si>
    <t>1,0/Comissão</t>
  </si>
  <si>
    <t>6.16 Participação em Comissão Julgadora (prêmios em arte e/ou ciência e tecnologia) de órgãos oficiais.</t>
  </si>
  <si>
    <t>0,5/Comissão ou semestre</t>
  </si>
  <si>
    <t>6.17 Coordenador ou responsável por Ambulatório, Laboratórios e/ou Curador de Coleções Científicas Oficializadas, vinculados à atividade de ensino, pesquisa ou extensão, designado por portaria da Direção da Unidade Acadêmica de lotação do docente.</t>
  </si>
  <si>
    <t>6.18 Outras atividades administrativas definidas através de Portaria da Direção da Unidade Acadêmica de lotação do docente.</t>
  </si>
  <si>
    <t>6.19 Membro de Banca Examinadora de Livre-Docência ou Tese de Doutorado</t>
  </si>
  <si>
    <t>2,0/Banca</t>
  </si>
  <si>
    <t>6.20 Membro de Banca de Concurso Público para Professor de Carreira do Magistério Sugerior</t>
  </si>
  <si>
    <t>6.21 Membro de Banca Examinadora de Dissertação de Mestrado</t>
  </si>
  <si>
    <t>1,0/Banca</t>
  </si>
  <si>
    <t>6.22 Membro de Banca Examinadora de Trabalhos de Conclusão de Curso de Especialização</t>
  </si>
  <si>
    <t>0,5/Banca</t>
  </si>
  <si>
    <t>6.23 Membro de Banca Examinadora de Trabalhos de Conclusão de Curso de Graduação e/ou banca PIBIC.</t>
  </si>
  <si>
    <t>6.24 Membro de Banca de Seleção de Professor Substituto</t>
  </si>
  <si>
    <t>6.25 Membro de Banca de Qualificação em cursos de pós-graduação</t>
  </si>
  <si>
    <t xml:space="preserve">6.26 Membro de Banca de Seleção em pós-graduação </t>
  </si>
  <si>
    <t>6.27 Membro de Banca de Seleção para bolsas institucionais</t>
  </si>
  <si>
    <t>CONSOLIDAÇÃO - REGIME 40 HORAS OU DEDICAÇÃO EXCLUSIVA</t>
  </si>
  <si>
    <t>CAMPO</t>
  </si>
  <si>
    <t>PONTOS OBTIDOS</t>
  </si>
  <si>
    <t>CRITÉRIOS GERAIS</t>
  </si>
  <si>
    <t>CONSOLIDADO SEGUNDO OS CRITÉRIOS (PONTOS)</t>
  </si>
  <si>
    <t>RESULTADO SEGUNDO CRITERIO EXIGIDO E PONTUAÇÃO OBTIDA DE ACORDO COM A CLASSE PARA A QUAL ESTÁ SENDO PROMOVIDO(A)</t>
  </si>
  <si>
    <t>DE AUXILAR PARA ASSISTENTE</t>
  </si>
  <si>
    <t>DE ASSISTENTE PARA ADJUNTO</t>
  </si>
  <si>
    <t>DE ADJUNTO PARA ASSOCIADO</t>
  </si>
  <si>
    <t>DE ASSOCIADO PARA TITULAR</t>
  </si>
  <si>
    <t>Critério (pontos)</t>
  </si>
  <si>
    <t>Resultado</t>
  </si>
  <si>
    <t>CAMPO    I   -  ATIVIDADES    DE    ENSINO    E   ORIENTAÇÃO ACADÊMICA (Mínimo 50% dos pontos do art. 13, do Anexo I) Obs: Não será considerada a acumulação de pontuação de coordenação  e  de membro de equipe executora para fins de promoção e nenhuma produção poderá ser bi-pontuada</t>
  </si>
  <si>
    <t>MÍNIMO DE 50%</t>
  </si>
  <si>
    <t>CAMPO II - ATIVIDADES DE PESQUISA, PRODUÇÃO ACADÊMICA,   CRIAÇÃO   E  INOVAÇÃO   (Mínimo   25%   dos pontos do art. 13, do Anexo I, Campo II ou Campo III)
OBS.: Não será considerada a acumulação de pontuação de coordenação e  de membro de equipe executora para fins de promoção e nenhuma produção poderá ser bi-pontuada</t>
  </si>
  <si>
    <t>MÍNIMO DE 25%</t>
  </si>
  <si>
    <t>CAMPO III - ATIVIDADES DE EXTENSÃO (Mínimo 25% dos pontos do art. 13, do Anexo I, Campo II ou Campo III)
OBS.: Não  será considerada a acumulação de pontuação de coordenação e de membro de equipe executora para fins de promoção e nenhuma produção poderá ser bi-pontuada</t>
  </si>
  <si>
    <t>CAMPO IV  - RECEBIMENTO DE COMENDAS E PREMIAÇÕES ADVINDAS  DO EXERCÍCIO DE ATIVIDADES ACADÊMICAS</t>
  </si>
  <si>
    <t>CAMPO V - PARTICIPAÇÃO EM ATIVIDADES EDITORIAIS E/OU DE ARBITRAGEM DE PRODUÇÃO  INTELECTUAL E/OU ARTÍSTICA</t>
  </si>
  <si>
    <t>CAMPO VI- ATIVIDADES DE ADMINISTRAÇÃO/ REPRESENTAÇÃO E PARTICIPAÇÃO EM BANCAS EXAMINADORAS (Mínimo 5% dos pontos do art. 13, do Anexo I,)     Obs.: Não será considerada a acumulação de pontuação no caso de membro e presidente da mesma Comissão.</t>
  </si>
  <si>
    <t>MINIMO DE 5%</t>
  </si>
  <si>
    <t>TOTAL</t>
  </si>
  <si>
    <t>PARECER FINAL</t>
  </si>
</sst>
</file>

<file path=xl/styles.xml><?xml version="1.0" encoding="utf-8"?>
<styleSheet xmlns="http://schemas.openxmlformats.org/spreadsheetml/2006/main">
  <numFmts count="1">
    <numFmt numFmtId="164" formatCode="General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b/>
      <sz val="24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22"/>
      <color indexed="10"/>
      <name val="Times New Roman"/>
      <family val="1"/>
    </font>
    <font>
      <b/>
      <sz val="22"/>
      <color indexed="8"/>
      <name val="Times New Roman"/>
      <family val="1"/>
    </font>
    <font>
      <b/>
      <sz val="22"/>
      <color indexed="8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Segoe UI"/>
      <family val="2"/>
    </font>
    <font>
      <sz val="9"/>
      <color indexed="8"/>
      <name val="Segoe UI"/>
      <family val="2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2">
    <xf numFmtId="164" fontId="0" fillId="0" borderId="0" xfId="0" applyAlignment="1">
      <alignment/>
    </xf>
    <xf numFmtId="164" fontId="2" fillId="0" borderId="0" xfId="0" applyFont="1" applyBorder="1" applyAlignment="1">
      <alignment horizontal="left" vertical="center" wrapText="1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4" fillId="2" borderId="1" xfId="0" applyFont="1" applyFill="1" applyBorder="1" applyAlignment="1">
      <alignment horizontal="justify" vertical="center" wrapText="1"/>
    </xf>
    <xf numFmtId="164" fontId="4" fillId="2" borderId="1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/>
    </xf>
    <xf numFmtId="164" fontId="6" fillId="3" borderId="1" xfId="0" applyFont="1" applyFill="1" applyBorder="1" applyAlignment="1">
      <alignment vertical="center" wrapText="1"/>
    </xf>
    <xf numFmtId="164" fontId="6" fillId="3" borderId="1" xfId="0" applyFont="1" applyFill="1" applyBorder="1" applyAlignment="1">
      <alignment horizontal="center" vertical="center" wrapText="1"/>
    </xf>
    <xf numFmtId="164" fontId="7" fillId="0" borderId="1" xfId="0" applyFont="1" applyBorder="1" applyAlignment="1" applyProtection="1">
      <alignment horizontal="center" vertical="center" wrapText="1"/>
      <protection locked="0"/>
    </xf>
    <xf numFmtId="164" fontId="2" fillId="0" borderId="1" xfId="0" applyFont="1" applyBorder="1" applyAlignment="1" applyProtection="1">
      <alignment horizontal="center" vertical="center"/>
      <protection locked="0"/>
    </xf>
    <xf numFmtId="164" fontId="2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vertical="center" wrapText="1"/>
    </xf>
    <xf numFmtId="164" fontId="6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 applyProtection="1">
      <alignment horizontal="center" vertical="center"/>
      <protection locked="0"/>
    </xf>
    <xf numFmtId="164" fontId="9" fillId="3" borderId="1" xfId="0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vertical="center" wrapText="1"/>
    </xf>
    <xf numFmtId="164" fontId="6" fillId="0" borderId="1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/>
    </xf>
    <xf numFmtId="164" fontId="4" fillId="2" borderId="2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center" vertical="center"/>
    </xf>
    <xf numFmtId="164" fontId="11" fillId="3" borderId="1" xfId="0" applyFont="1" applyFill="1" applyBorder="1" applyAlignment="1">
      <alignment horizontal="center" vertical="center" wrapText="1"/>
    </xf>
    <xf numFmtId="164" fontId="2" fillId="3" borderId="1" xfId="0" applyFont="1" applyFill="1" applyBorder="1" applyAlignment="1" applyProtection="1">
      <alignment horizontal="center" vertical="center"/>
      <protection locked="0"/>
    </xf>
    <xf numFmtId="164" fontId="2" fillId="3" borderId="1" xfId="0" applyFont="1" applyFill="1" applyBorder="1" applyAlignment="1">
      <alignment horizontal="center" vertical="center"/>
    </xf>
    <xf numFmtId="164" fontId="11" fillId="0" borderId="1" xfId="0" applyFont="1" applyBorder="1" applyAlignment="1">
      <alignment horizontal="center" vertical="center" wrapText="1"/>
    </xf>
    <xf numFmtId="164" fontId="11" fillId="0" borderId="1" xfId="0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 horizontal="center" vertical="center"/>
    </xf>
    <xf numFmtId="164" fontId="2" fillId="0" borderId="1" xfId="0" applyFont="1" applyBorder="1" applyAlignment="1" applyProtection="1">
      <alignment horizontal="center" vertical="center" wrapText="1"/>
      <protection locked="0"/>
    </xf>
    <xf numFmtId="164" fontId="13" fillId="2" borderId="1" xfId="0" applyFont="1" applyFill="1" applyBorder="1" applyAlignment="1">
      <alignment horizontal="justify" vertical="center" wrapText="1"/>
    </xf>
    <xf numFmtId="164" fontId="6" fillId="0" borderId="0" xfId="0" applyFont="1" applyFill="1" applyBorder="1" applyAlignment="1">
      <alignment vertical="center" wrapText="1"/>
    </xf>
    <xf numFmtId="164" fontId="6" fillId="0" borderId="0" xfId="0" applyFont="1" applyFill="1" applyBorder="1" applyAlignment="1">
      <alignment horizontal="center" vertical="center" wrapText="1"/>
    </xf>
    <xf numFmtId="164" fontId="2" fillId="0" borderId="0" xfId="0" applyFont="1" applyBorder="1" applyAlignment="1" applyProtection="1">
      <alignment horizontal="center" vertical="center"/>
      <protection locked="0"/>
    </xf>
    <xf numFmtId="164" fontId="4" fillId="0" borderId="1" xfId="0" applyFont="1" applyBorder="1" applyAlignment="1" applyProtection="1">
      <alignment horizontal="center" vertical="center"/>
      <protection locked="0"/>
    </xf>
    <xf numFmtId="164" fontId="4" fillId="0" borderId="1" xfId="0" applyFont="1" applyBorder="1" applyAlignment="1">
      <alignment horizontal="center" vertical="center"/>
    </xf>
    <xf numFmtId="164" fontId="14" fillId="2" borderId="1" xfId="0" applyFont="1" applyFill="1" applyBorder="1" applyAlignment="1">
      <alignment horizontal="justify" vertical="center" wrapText="1"/>
    </xf>
    <xf numFmtId="164" fontId="15" fillId="2" borderId="1" xfId="0" applyFont="1" applyFill="1" applyBorder="1" applyAlignment="1">
      <alignment horizontal="center" vertical="center" wrapText="1"/>
    </xf>
    <xf numFmtId="164" fontId="7" fillId="0" borderId="0" xfId="0" applyFont="1" applyBorder="1" applyAlignment="1">
      <alignment horizontal="justify" vertical="center" wrapText="1"/>
    </xf>
    <xf numFmtId="164" fontId="17" fillId="2" borderId="1" xfId="0" applyFont="1" applyFill="1" applyBorder="1" applyAlignment="1">
      <alignment horizontal="center" vertical="center" wrapText="1"/>
    </xf>
    <xf numFmtId="164" fontId="18" fillId="2" borderId="1" xfId="0" applyFont="1" applyFill="1" applyBorder="1" applyAlignment="1">
      <alignment horizontal="center" vertical="center"/>
    </xf>
    <xf numFmtId="164" fontId="18" fillId="2" borderId="1" xfId="0" applyFont="1" applyFill="1" applyBorder="1" applyAlignment="1">
      <alignment horizontal="center" vertical="center" wrapText="1"/>
    </xf>
    <xf numFmtId="164" fontId="18" fillId="4" borderId="1" xfId="0" applyFont="1" applyFill="1" applyBorder="1" applyAlignment="1">
      <alignment horizontal="center" vertical="center" wrapText="1"/>
    </xf>
    <xf numFmtId="164" fontId="19" fillId="2" borderId="1" xfId="0" applyFont="1" applyFill="1" applyBorder="1" applyAlignment="1">
      <alignment horizontal="center" vertical="center" wrapText="1"/>
    </xf>
    <xf numFmtId="164" fontId="18" fillId="5" borderId="1" xfId="0" applyFont="1" applyFill="1" applyBorder="1" applyAlignment="1">
      <alignment horizontal="center" vertical="center" wrapText="1"/>
    </xf>
    <xf numFmtId="164" fontId="18" fillId="6" borderId="1" xfId="0" applyFont="1" applyFill="1" applyBorder="1" applyAlignment="1">
      <alignment horizontal="center" vertical="center" wrapText="1"/>
    </xf>
    <xf numFmtId="164" fontId="18" fillId="7" borderId="1" xfId="0" applyFont="1" applyFill="1" applyBorder="1" applyAlignment="1">
      <alignment horizontal="center" vertical="center" wrapText="1"/>
    </xf>
    <xf numFmtId="164" fontId="19" fillId="8" borderId="1" xfId="0" applyFont="1" applyFill="1" applyBorder="1" applyAlignment="1">
      <alignment horizontal="center" vertical="center" wrapText="1"/>
    </xf>
    <xf numFmtId="164" fontId="20" fillId="0" borderId="0" xfId="0" applyFont="1" applyBorder="1" applyAlignment="1">
      <alignment horizontal="center" vertical="center"/>
    </xf>
    <xf numFmtId="164" fontId="13" fillId="5" borderId="1" xfId="0" applyFont="1" applyFill="1" applyBorder="1" applyAlignment="1">
      <alignment horizontal="center" vertical="center" wrapText="1"/>
    </xf>
    <xf numFmtId="164" fontId="13" fillId="6" borderId="1" xfId="0" applyFont="1" applyFill="1" applyBorder="1" applyAlignment="1">
      <alignment horizontal="center" vertical="center" wrapText="1"/>
    </xf>
    <xf numFmtId="164" fontId="13" fillId="7" borderId="1" xfId="0" applyFont="1" applyFill="1" applyBorder="1" applyAlignment="1">
      <alignment horizontal="center" vertical="center" wrapText="1"/>
    </xf>
    <xf numFmtId="164" fontId="21" fillId="8" borderId="1" xfId="0" applyFont="1" applyFill="1" applyBorder="1" applyAlignment="1">
      <alignment horizontal="center" vertical="center" wrapText="1"/>
    </xf>
    <xf numFmtId="164" fontId="13" fillId="2" borderId="1" xfId="0" applyFont="1" applyFill="1" applyBorder="1" applyAlignment="1">
      <alignment horizontal="justify" vertical="center"/>
    </xf>
    <xf numFmtId="164" fontId="11" fillId="0" borderId="1" xfId="0" applyFont="1" applyBorder="1" applyAlignment="1">
      <alignment horizontal="center" vertical="center"/>
    </xf>
    <xf numFmtId="164" fontId="11" fillId="5" borderId="1" xfId="0" applyFont="1" applyFill="1" applyBorder="1" applyAlignment="1">
      <alignment horizontal="center" vertical="center" wrapText="1"/>
    </xf>
    <xf numFmtId="164" fontId="22" fillId="5" borderId="1" xfId="0" applyFont="1" applyFill="1" applyBorder="1" applyAlignment="1">
      <alignment horizontal="center" vertical="center" wrapText="1"/>
    </xf>
    <xf numFmtId="164" fontId="11" fillId="6" borderId="1" xfId="0" applyFont="1" applyFill="1" applyBorder="1" applyAlignment="1">
      <alignment horizontal="center" vertical="center" wrapText="1"/>
    </xf>
    <xf numFmtId="164" fontId="22" fillId="6" borderId="1" xfId="0" applyFont="1" applyFill="1" applyBorder="1" applyAlignment="1">
      <alignment horizontal="center" vertical="center" wrapText="1"/>
    </xf>
    <xf numFmtId="164" fontId="11" fillId="7" borderId="1" xfId="0" applyFont="1" applyFill="1" applyBorder="1" applyAlignment="1">
      <alignment horizontal="center" vertical="center" wrapText="1"/>
    </xf>
    <xf numFmtId="164" fontId="22" fillId="7" borderId="1" xfId="0" applyFont="1" applyFill="1" applyBorder="1" applyAlignment="1">
      <alignment horizontal="center" vertical="center" wrapText="1"/>
    </xf>
    <xf numFmtId="164" fontId="20" fillId="8" borderId="1" xfId="0" applyFont="1" applyFill="1" applyBorder="1" applyAlignment="1">
      <alignment horizontal="center" vertical="center"/>
    </xf>
    <xf numFmtId="164" fontId="23" fillId="8" borderId="1" xfId="0" applyFont="1" applyFill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64" fontId="13" fillId="2" borderId="2" xfId="0" applyFont="1" applyFill="1" applyBorder="1" applyAlignment="1">
      <alignment horizontal="center" vertical="center"/>
    </xf>
    <xf numFmtId="164" fontId="13" fillId="2" borderId="1" xfId="0" applyFont="1" applyFill="1" applyBorder="1" applyAlignment="1">
      <alignment horizontal="center" vertical="center"/>
    </xf>
    <xf numFmtId="164" fontId="18" fillId="4" borderId="1" xfId="0" applyFont="1" applyFill="1" applyBorder="1" applyAlignment="1">
      <alignment horizontal="center" vertical="center"/>
    </xf>
    <xf numFmtId="164" fontId="24" fillId="2" borderId="1" xfId="0" applyFont="1" applyFill="1" applyBorder="1" applyAlignment="1">
      <alignment horizontal="center" vertical="center"/>
    </xf>
    <xf numFmtId="164" fontId="25" fillId="5" borderId="1" xfId="0" applyFont="1" applyFill="1" applyBorder="1" applyAlignment="1">
      <alignment horizontal="center" vertical="center"/>
    </xf>
    <xf numFmtId="164" fontId="25" fillId="6" borderId="1" xfId="0" applyFont="1" applyFill="1" applyBorder="1" applyAlignment="1">
      <alignment horizontal="center" vertical="center"/>
    </xf>
    <xf numFmtId="164" fontId="25" fillId="7" borderId="1" xfId="0" applyFont="1" applyFill="1" applyBorder="1" applyAlignment="1">
      <alignment horizontal="center" vertical="center"/>
    </xf>
    <xf numFmtId="164" fontId="26" fillId="8" borderId="1" xfId="0" applyFont="1" applyFill="1" applyBorder="1" applyAlignment="1">
      <alignment horizontal="center" vertical="center" wrapText="1"/>
    </xf>
    <xf numFmtId="164" fontId="27" fillId="0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C2833E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BDBDB"/>
      <rgbColor rgb="00FFFF99"/>
      <rgbColor rgb="00A9D18E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FABAB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1"/>
  <sheetViews>
    <sheetView tabSelected="1" zoomScale="125" zoomScaleNormal="125" workbookViewId="0" topLeftCell="A1">
      <selection activeCell="A135" sqref="A135"/>
    </sheetView>
  </sheetViews>
  <sheetFormatPr defaultColWidth="9.140625" defaultRowHeight="15"/>
  <cols>
    <col min="1" max="1" width="73.7109375" style="1" customWidth="1"/>
    <col min="2" max="2" width="30.140625" style="2" customWidth="1"/>
    <col min="3" max="3" width="8.140625" style="2" customWidth="1"/>
    <col min="4" max="23" width="7.00390625" style="2" customWidth="1"/>
    <col min="24" max="24" width="9.140625" style="2" customWidth="1"/>
    <col min="25" max="25" width="4.8515625" style="3" customWidth="1"/>
    <col min="26" max="26" width="15.421875" style="3" customWidth="1"/>
    <col min="27" max="16384" width="9.140625" style="3" customWidth="1"/>
  </cols>
  <sheetData>
    <row r="1" spans="1:256" ht="46.5" customHeight="1">
      <c r="A1" s="4" t="s">
        <v>0</v>
      </c>
      <c r="B1" s="5" t="s">
        <v>1</v>
      </c>
      <c r="C1" s="5" t="s">
        <v>2</v>
      </c>
      <c r="D1" s="5" t="s">
        <v>3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6" t="s">
        <v>4</v>
      </c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60.75" customHeight="1">
      <c r="A2" s="4"/>
      <c r="B2" s="5"/>
      <c r="C2" s="5"/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5" t="s">
        <v>16</v>
      </c>
      <c r="P2" s="5" t="s">
        <v>17</v>
      </c>
      <c r="Q2" s="5" t="s">
        <v>18</v>
      </c>
      <c r="R2" s="5" t="s">
        <v>19</v>
      </c>
      <c r="S2" s="5" t="s">
        <v>20</v>
      </c>
      <c r="T2" s="5"/>
      <c r="U2" s="5"/>
      <c r="V2" s="5"/>
      <c r="W2" s="5"/>
      <c r="X2" s="6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43.5" customHeight="1">
      <c r="A3" s="7" t="s">
        <v>21</v>
      </c>
      <c r="B3" s="8" t="s">
        <v>22</v>
      </c>
      <c r="C3" s="8">
        <v>0.022</v>
      </c>
      <c r="D3" s="9">
        <v>8</v>
      </c>
      <c r="E3" s="10">
        <v>8</v>
      </c>
      <c r="F3" s="10">
        <v>8</v>
      </c>
      <c r="G3" s="10">
        <v>8</v>
      </c>
      <c r="H3" s="10">
        <v>8</v>
      </c>
      <c r="I3" s="10">
        <v>8</v>
      </c>
      <c r="J3" s="10">
        <v>8</v>
      </c>
      <c r="K3" s="10">
        <v>8</v>
      </c>
      <c r="L3" s="10">
        <v>8</v>
      </c>
      <c r="M3" s="10">
        <v>8</v>
      </c>
      <c r="N3" s="10">
        <v>8</v>
      </c>
      <c r="O3" s="10">
        <v>8</v>
      </c>
      <c r="P3" s="10">
        <v>8</v>
      </c>
      <c r="Q3" s="10">
        <v>8</v>
      </c>
      <c r="R3" s="10">
        <v>8</v>
      </c>
      <c r="S3" s="10">
        <v>8</v>
      </c>
      <c r="T3" s="10"/>
      <c r="U3" s="10"/>
      <c r="V3" s="10"/>
      <c r="W3" s="10"/>
      <c r="X3" s="11">
        <f>(SUM(D3:W3))*C3*15</f>
        <v>42.239999999999995</v>
      </c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42.75" customHeight="1">
      <c r="A4" s="12" t="s">
        <v>23</v>
      </c>
      <c r="B4" s="13" t="s">
        <v>24</v>
      </c>
      <c r="C4" s="13">
        <v>0.022</v>
      </c>
      <c r="D4" s="9"/>
      <c r="E4" s="10"/>
      <c r="F4" s="10"/>
      <c r="G4" s="14"/>
      <c r="H4" s="14"/>
      <c r="I4" s="14"/>
      <c r="J4" s="10"/>
      <c r="K4" s="10"/>
      <c r="L4" s="10"/>
      <c r="M4" s="14"/>
      <c r="N4" s="10"/>
      <c r="O4" s="10"/>
      <c r="P4" s="10"/>
      <c r="Q4" s="10"/>
      <c r="R4" s="10"/>
      <c r="S4" s="10"/>
      <c r="T4" s="10"/>
      <c r="U4" s="10"/>
      <c r="V4" s="10"/>
      <c r="W4" s="10"/>
      <c r="X4" s="11">
        <f>SUM(D4:W4)*C4*15</f>
        <v>0</v>
      </c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0" customHeight="1">
      <c r="A5" s="12" t="s">
        <v>25</v>
      </c>
      <c r="B5" s="13" t="s">
        <v>26</v>
      </c>
      <c r="C5" s="13">
        <v>0.5</v>
      </c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1">
        <f aca="true" t="shared" si="0" ref="X5:X18">SUM(D5:W5)*C5</f>
        <v>0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40.5" customHeight="1">
      <c r="A6" s="7" t="s">
        <v>27</v>
      </c>
      <c r="B6" s="15" t="s">
        <v>28</v>
      </c>
      <c r="C6" s="8">
        <v>1.5</v>
      </c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1">
        <f t="shared" si="0"/>
        <v>0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33" customHeight="1">
      <c r="A7" s="7" t="s">
        <v>29</v>
      </c>
      <c r="B7" s="8" t="s">
        <v>30</v>
      </c>
      <c r="C7" s="8">
        <v>1</v>
      </c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1">
        <f t="shared" si="0"/>
        <v>0</v>
      </c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39" customHeight="1">
      <c r="A8" s="7" t="s">
        <v>31</v>
      </c>
      <c r="B8" s="8" t="s">
        <v>26</v>
      </c>
      <c r="C8" s="8">
        <v>0.5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0"/>
      <c r="W8" s="10"/>
      <c r="X8" s="11">
        <f t="shared" si="0"/>
        <v>0</v>
      </c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7.75" customHeight="1">
      <c r="A9" s="7" t="s">
        <v>32</v>
      </c>
      <c r="B9" s="8" t="s">
        <v>33</v>
      </c>
      <c r="C9" s="8">
        <v>0.5</v>
      </c>
      <c r="D9" s="9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1">
        <f t="shared" si="0"/>
        <v>0</v>
      </c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36.75" customHeight="1">
      <c r="A10" s="12" t="s">
        <v>34</v>
      </c>
      <c r="B10" s="13" t="s">
        <v>35</v>
      </c>
      <c r="C10" s="13">
        <v>0.75</v>
      </c>
      <c r="D10" s="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1">
        <f t="shared" si="0"/>
        <v>0</v>
      </c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4.5" customHeight="1">
      <c r="A11" s="7" t="s">
        <v>36</v>
      </c>
      <c r="B11" s="8" t="s">
        <v>37</v>
      </c>
      <c r="C11" s="8">
        <v>0.5</v>
      </c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1">
        <f t="shared" si="0"/>
        <v>0</v>
      </c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41.25" customHeight="1">
      <c r="A12" s="7" t="s">
        <v>38</v>
      </c>
      <c r="B12" s="8" t="s">
        <v>39</v>
      </c>
      <c r="C12" s="8">
        <v>0.25</v>
      </c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1">
        <f t="shared" si="0"/>
        <v>0</v>
      </c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43.5" customHeight="1">
      <c r="A13" s="12" t="s">
        <v>40</v>
      </c>
      <c r="B13" s="13" t="s">
        <v>37</v>
      </c>
      <c r="C13" s="13">
        <v>0.5</v>
      </c>
      <c r="D13" s="9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1">
        <f t="shared" si="0"/>
        <v>0</v>
      </c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47.25" customHeight="1">
      <c r="A14" s="12" t="s">
        <v>41</v>
      </c>
      <c r="B14" s="13" t="s">
        <v>39</v>
      </c>
      <c r="C14" s="13">
        <v>0.25</v>
      </c>
      <c r="D14" s="9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1">
        <f t="shared" si="0"/>
        <v>0</v>
      </c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45" customHeight="1">
      <c r="A15" s="7" t="s">
        <v>42</v>
      </c>
      <c r="B15" s="8" t="s">
        <v>39</v>
      </c>
      <c r="C15" s="8">
        <v>0.25</v>
      </c>
      <c r="D15" s="9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1">
        <f t="shared" si="0"/>
        <v>0</v>
      </c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49.5" customHeight="1">
      <c r="A16" s="12" t="s">
        <v>43</v>
      </c>
      <c r="B16" s="13" t="s">
        <v>44</v>
      </c>
      <c r="C16" s="13">
        <v>0.5</v>
      </c>
      <c r="D16" s="9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1">
        <f t="shared" si="0"/>
        <v>0</v>
      </c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49.5" customHeight="1">
      <c r="A17" s="12" t="s">
        <v>45</v>
      </c>
      <c r="B17" s="13" t="s">
        <v>46</v>
      </c>
      <c r="C17" s="13">
        <v>0.5</v>
      </c>
      <c r="D17" s="9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1">
        <f t="shared" si="0"/>
        <v>0</v>
      </c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85.5" customHeight="1">
      <c r="A18" s="16" t="s">
        <v>47</v>
      </c>
      <c r="B18" s="17" t="s">
        <v>48</v>
      </c>
      <c r="C18" s="17">
        <v>6.25</v>
      </c>
      <c r="D18" s="9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1">
        <f t="shared" si="0"/>
        <v>0</v>
      </c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ht="15" customHeight="1">
      <c r="B19" s="18"/>
      <c r="C19" s="18"/>
      <c r="D19" s="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 s="20" t="s">
        <v>4</v>
      </c>
      <c r="X19" s="20">
        <f>SUM(X3:X16)</f>
        <v>42.239999999999995</v>
      </c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ht="15" customHeight="1">
      <c r="B20" s="18"/>
      <c r="C20" s="18"/>
      <c r="D20" s="19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 s="21"/>
      <c r="X20" s="21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59.25" customHeight="1">
      <c r="A21" s="4" t="s">
        <v>49</v>
      </c>
      <c r="B21" s="5" t="s">
        <v>1</v>
      </c>
      <c r="C21" s="5" t="s">
        <v>2</v>
      </c>
      <c r="D21" s="5" t="s">
        <v>3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 t="s">
        <v>4</v>
      </c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40.5" customHeight="1">
      <c r="A22" s="4"/>
      <c r="B22" s="5"/>
      <c r="C22" s="5"/>
      <c r="D22" s="5" t="s">
        <v>5</v>
      </c>
      <c r="E22" s="5" t="s">
        <v>6</v>
      </c>
      <c r="F22" s="5" t="s">
        <v>7</v>
      </c>
      <c r="G22" s="5" t="s">
        <v>8</v>
      </c>
      <c r="H22" s="5" t="s">
        <v>9</v>
      </c>
      <c r="I22" s="5" t="s">
        <v>10</v>
      </c>
      <c r="J22" s="5" t="s">
        <v>11</v>
      </c>
      <c r="K22" s="5" t="s">
        <v>12</v>
      </c>
      <c r="L22" s="5" t="s">
        <v>13</v>
      </c>
      <c r="M22" s="5" t="s">
        <v>14</v>
      </c>
      <c r="N22" s="5" t="s">
        <v>15</v>
      </c>
      <c r="O22" s="5" t="s">
        <v>16</v>
      </c>
      <c r="P22" s="5" t="s">
        <v>17</v>
      </c>
      <c r="Q22" s="5" t="s">
        <v>18</v>
      </c>
      <c r="R22" s="5" t="s">
        <v>19</v>
      </c>
      <c r="S22" s="5" t="s">
        <v>20</v>
      </c>
      <c r="T22" s="5"/>
      <c r="U22" s="5"/>
      <c r="V22" s="5"/>
      <c r="W22" s="5"/>
      <c r="X22" s="6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7.75" customHeight="1">
      <c r="A23" s="7" t="s">
        <v>50</v>
      </c>
      <c r="B23" s="8" t="s">
        <v>51</v>
      </c>
      <c r="C23" s="8">
        <v>2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1">
        <f aca="true" t="shared" si="1" ref="X23:X70">SUM(D23:W23)*C23</f>
        <v>0</v>
      </c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7.75" customHeight="1">
      <c r="A24" s="7" t="s">
        <v>52</v>
      </c>
      <c r="B24" s="8" t="s">
        <v>53</v>
      </c>
      <c r="C24" s="8">
        <v>1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1">
        <f t="shared" si="1"/>
        <v>0</v>
      </c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4" customHeight="1">
      <c r="A25" s="7" t="s">
        <v>54</v>
      </c>
      <c r="B25" s="8" t="s">
        <v>46</v>
      </c>
      <c r="C25" s="8">
        <v>0.5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1">
        <f t="shared" si="1"/>
        <v>0</v>
      </c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6.25" customHeight="1">
      <c r="A26" s="7" t="s">
        <v>55</v>
      </c>
      <c r="B26" s="8" t="s">
        <v>56</v>
      </c>
      <c r="C26" s="8">
        <v>0.25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1">
        <f t="shared" si="1"/>
        <v>0</v>
      </c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7.75" customHeight="1">
      <c r="A27" s="7" t="s">
        <v>57</v>
      </c>
      <c r="B27" s="8" t="s">
        <v>58</v>
      </c>
      <c r="C27" s="8">
        <v>2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1">
        <f t="shared" si="1"/>
        <v>0</v>
      </c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53.25" customHeight="1">
      <c r="A28" s="7" t="s">
        <v>59</v>
      </c>
      <c r="B28" s="8" t="s">
        <v>60</v>
      </c>
      <c r="C28" s="8">
        <v>1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1">
        <f t="shared" si="1"/>
        <v>0</v>
      </c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7.75" customHeight="1">
      <c r="A29" s="7" t="s">
        <v>61</v>
      </c>
      <c r="B29" s="22" t="s">
        <v>62</v>
      </c>
      <c r="C29" s="8">
        <v>1.5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1">
        <f t="shared" si="1"/>
        <v>0</v>
      </c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7.75" customHeight="1">
      <c r="A30" s="7" t="s">
        <v>63</v>
      </c>
      <c r="B30" s="8" t="s">
        <v>64</v>
      </c>
      <c r="C30" s="8">
        <v>10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1">
        <f t="shared" si="1"/>
        <v>0</v>
      </c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7.75" customHeight="1">
      <c r="A31" s="7" t="s">
        <v>65</v>
      </c>
      <c r="B31" s="8" t="s">
        <v>66</v>
      </c>
      <c r="C31" s="8">
        <v>8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4">
        <f t="shared" si="1"/>
        <v>0</v>
      </c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7.75" customHeight="1">
      <c r="A32" s="7" t="s">
        <v>67</v>
      </c>
      <c r="B32" s="8" t="s">
        <v>68</v>
      </c>
      <c r="C32" s="8">
        <v>7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4">
        <f t="shared" si="1"/>
        <v>0</v>
      </c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7.75" customHeight="1">
      <c r="A33" s="7" t="s">
        <v>69</v>
      </c>
      <c r="B33" s="8" t="s">
        <v>70</v>
      </c>
      <c r="C33" s="8">
        <v>6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1">
        <f t="shared" si="1"/>
        <v>0</v>
      </c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1" customHeight="1">
      <c r="A34" s="7" t="s">
        <v>71</v>
      </c>
      <c r="B34" s="8" t="s">
        <v>72</v>
      </c>
      <c r="C34" s="8">
        <v>5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1">
        <f t="shared" si="1"/>
        <v>0</v>
      </c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7.75" customHeight="1">
      <c r="A35" s="7" t="s">
        <v>73</v>
      </c>
      <c r="B35" s="8" t="s">
        <v>74</v>
      </c>
      <c r="C35" s="8">
        <v>4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1">
        <f t="shared" si="1"/>
        <v>0</v>
      </c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7.75" customHeight="1">
      <c r="A36" s="7" t="s">
        <v>75</v>
      </c>
      <c r="B36" s="8" t="s">
        <v>76</v>
      </c>
      <c r="C36" s="8">
        <v>3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1">
        <f t="shared" si="1"/>
        <v>0</v>
      </c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4" customHeight="1">
      <c r="A37" s="7" t="s">
        <v>77</v>
      </c>
      <c r="B37" s="8" t="s">
        <v>78</v>
      </c>
      <c r="C37" s="8">
        <v>2</v>
      </c>
      <c r="D37" s="10"/>
      <c r="E37" s="10"/>
      <c r="F37" s="10"/>
      <c r="G37" s="10"/>
      <c r="H37" s="10"/>
      <c r="I37" s="10"/>
      <c r="J37" s="10"/>
      <c r="K37" s="10"/>
      <c r="L37" s="14"/>
      <c r="M37" s="10"/>
      <c r="N37" s="10"/>
      <c r="O37" s="10"/>
      <c r="P37" s="10"/>
      <c r="Q37" s="10"/>
      <c r="R37" s="14"/>
      <c r="S37" s="10"/>
      <c r="T37" s="10"/>
      <c r="U37" s="10"/>
      <c r="V37" s="10"/>
      <c r="W37" s="10"/>
      <c r="X37" s="11">
        <f t="shared" si="1"/>
        <v>0</v>
      </c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8.5" customHeight="1">
      <c r="A38" s="7" t="s">
        <v>79</v>
      </c>
      <c r="B38" s="8" t="s">
        <v>72</v>
      </c>
      <c r="C38" s="8">
        <v>5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1">
        <f t="shared" si="1"/>
        <v>0</v>
      </c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7.75" customHeight="1">
      <c r="A39" s="7" t="s">
        <v>80</v>
      </c>
      <c r="B39" s="22" t="s">
        <v>76</v>
      </c>
      <c r="C39" s="8">
        <v>3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10"/>
      <c r="O39" s="10"/>
      <c r="P39" s="23"/>
      <c r="Q39" s="23"/>
      <c r="R39" s="23"/>
      <c r="S39" s="23"/>
      <c r="T39" s="23"/>
      <c r="U39" s="23"/>
      <c r="V39" s="23"/>
      <c r="W39" s="23"/>
      <c r="X39" s="11">
        <f t="shared" si="1"/>
        <v>0</v>
      </c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7.75" customHeight="1">
      <c r="A40" s="7" t="s">
        <v>81</v>
      </c>
      <c r="B40" s="22" t="s">
        <v>78</v>
      </c>
      <c r="C40" s="8">
        <v>2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11">
        <f t="shared" si="1"/>
        <v>0</v>
      </c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6.25" customHeight="1">
      <c r="A41" s="7" t="s">
        <v>82</v>
      </c>
      <c r="B41" s="22" t="s">
        <v>83</v>
      </c>
      <c r="C41" s="8">
        <v>1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11">
        <f t="shared" si="1"/>
        <v>0</v>
      </c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42" customHeight="1">
      <c r="A42" s="7" t="s">
        <v>84</v>
      </c>
      <c r="B42" s="22" t="s">
        <v>64</v>
      </c>
      <c r="C42" s="8">
        <v>10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1">
        <f t="shared" si="1"/>
        <v>0</v>
      </c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42.75" customHeight="1">
      <c r="A43" s="12" t="s">
        <v>85</v>
      </c>
      <c r="B43" s="25" t="s">
        <v>64</v>
      </c>
      <c r="C43" s="13">
        <v>10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1">
        <f t="shared" si="1"/>
        <v>0</v>
      </c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39" customHeight="1">
      <c r="A44" s="12" t="s">
        <v>86</v>
      </c>
      <c r="B44" s="25" t="s">
        <v>87</v>
      </c>
      <c r="C44" s="13">
        <v>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1">
        <f t="shared" si="1"/>
        <v>0</v>
      </c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27.75" customHeight="1">
      <c r="A45" s="16" t="s">
        <v>88</v>
      </c>
      <c r="B45" s="26" t="s">
        <v>89</v>
      </c>
      <c r="C45" s="13">
        <v>4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1">
        <f t="shared" si="1"/>
        <v>0</v>
      </c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27.75" customHeight="1">
      <c r="A46" s="16" t="s">
        <v>90</v>
      </c>
      <c r="B46" s="26" t="s">
        <v>83</v>
      </c>
      <c r="C46" s="13">
        <v>1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1">
        <f t="shared" si="1"/>
        <v>0</v>
      </c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30" customHeight="1">
      <c r="A47" s="12" t="s">
        <v>91</v>
      </c>
      <c r="B47" s="25" t="s">
        <v>78</v>
      </c>
      <c r="C47" s="13">
        <v>2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1">
        <f t="shared" si="1"/>
        <v>0</v>
      </c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27.75" customHeight="1">
      <c r="A48" s="12" t="s">
        <v>92</v>
      </c>
      <c r="B48" s="25" t="s">
        <v>93</v>
      </c>
      <c r="C48" s="13">
        <v>0.5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1">
        <f t="shared" si="1"/>
        <v>0</v>
      </c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41.25" customHeight="1">
      <c r="A49" s="16" t="s">
        <v>94</v>
      </c>
      <c r="B49" s="26" t="s">
        <v>83</v>
      </c>
      <c r="C49" s="13">
        <v>1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1">
        <f t="shared" si="1"/>
        <v>0</v>
      </c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30" customHeight="1">
      <c r="A50" s="12" t="s">
        <v>95</v>
      </c>
      <c r="B50" s="25" t="s">
        <v>83</v>
      </c>
      <c r="C50" s="13">
        <v>1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1">
        <f t="shared" si="1"/>
        <v>0</v>
      </c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39" customHeight="1">
      <c r="A51" s="12" t="s">
        <v>96</v>
      </c>
      <c r="B51" s="25" t="s">
        <v>83</v>
      </c>
      <c r="C51" s="13">
        <v>1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1">
        <f t="shared" si="1"/>
        <v>0</v>
      </c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27.75" customHeight="1">
      <c r="A52" s="12" t="s">
        <v>97</v>
      </c>
      <c r="B52" s="25" t="s">
        <v>83</v>
      </c>
      <c r="C52" s="13">
        <v>1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1">
        <f t="shared" si="1"/>
        <v>0</v>
      </c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30.75" customHeight="1">
      <c r="A53" s="12" t="s">
        <v>98</v>
      </c>
      <c r="B53" s="25" t="s">
        <v>83</v>
      </c>
      <c r="C53" s="13">
        <v>1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1">
        <f t="shared" si="1"/>
        <v>0</v>
      </c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36" customHeight="1">
      <c r="A54" s="16" t="s">
        <v>99</v>
      </c>
      <c r="B54" s="26" t="s">
        <v>100</v>
      </c>
      <c r="C54" s="13">
        <v>10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1">
        <f t="shared" si="1"/>
        <v>0</v>
      </c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43.5" customHeight="1">
      <c r="A55" s="16" t="s">
        <v>101</v>
      </c>
      <c r="B55" s="26" t="s">
        <v>102</v>
      </c>
      <c r="C55" s="13">
        <v>6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1">
        <f t="shared" si="1"/>
        <v>0</v>
      </c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40.5" customHeight="1">
      <c r="A56" s="12" t="s">
        <v>103</v>
      </c>
      <c r="B56" s="25" t="s">
        <v>74</v>
      </c>
      <c r="C56" s="13">
        <v>4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1">
        <f t="shared" si="1"/>
        <v>0</v>
      </c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50.25" customHeight="1">
      <c r="A57" s="12" t="s">
        <v>104</v>
      </c>
      <c r="B57" s="25" t="s">
        <v>105</v>
      </c>
      <c r="C57" s="13">
        <v>5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1">
        <f t="shared" si="1"/>
        <v>0</v>
      </c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50.25" customHeight="1">
      <c r="A58" s="12" t="s">
        <v>106</v>
      </c>
      <c r="B58" s="25" t="s">
        <v>107</v>
      </c>
      <c r="C58" s="13">
        <v>4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1">
        <f t="shared" si="1"/>
        <v>0</v>
      </c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45.75" customHeight="1">
      <c r="A59" s="12" t="s">
        <v>108</v>
      </c>
      <c r="B59" s="25" t="s">
        <v>109</v>
      </c>
      <c r="C59" s="13">
        <v>1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1">
        <f t="shared" si="1"/>
        <v>0</v>
      </c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38.25" customHeight="1">
      <c r="A60" s="7" t="s">
        <v>110</v>
      </c>
      <c r="B60" s="22" t="s">
        <v>111</v>
      </c>
      <c r="C60" s="8">
        <v>10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1">
        <f t="shared" si="1"/>
        <v>0</v>
      </c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45.75" customHeight="1">
      <c r="A61" s="12" t="s">
        <v>112</v>
      </c>
      <c r="B61" s="25" t="s">
        <v>113</v>
      </c>
      <c r="C61" s="13">
        <v>10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1">
        <f t="shared" si="1"/>
        <v>0</v>
      </c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51" customHeight="1">
      <c r="A62" s="12" t="s">
        <v>114</v>
      </c>
      <c r="B62" s="25" t="s">
        <v>115</v>
      </c>
      <c r="C62" s="13">
        <v>10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1">
        <f t="shared" si="1"/>
        <v>0</v>
      </c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39" customHeight="1">
      <c r="A63" s="12" t="s">
        <v>116</v>
      </c>
      <c r="B63" s="25" t="s">
        <v>117</v>
      </c>
      <c r="C63" s="13">
        <v>4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1">
        <f t="shared" si="1"/>
        <v>0</v>
      </c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36.75" customHeight="1">
      <c r="A64" s="7" t="s">
        <v>118</v>
      </c>
      <c r="B64" s="22" t="s">
        <v>119</v>
      </c>
      <c r="C64" s="8">
        <v>2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1">
        <f t="shared" si="1"/>
        <v>0</v>
      </c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27.75" customHeight="1">
      <c r="A65" s="7" t="s">
        <v>120</v>
      </c>
      <c r="B65" s="22" t="s">
        <v>119</v>
      </c>
      <c r="C65" s="8">
        <v>2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1">
        <f t="shared" si="1"/>
        <v>0</v>
      </c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27.75" customHeight="1">
      <c r="A66" s="12" t="s">
        <v>121</v>
      </c>
      <c r="B66" s="25" t="s">
        <v>51</v>
      </c>
      <c r="C66" s="13">
        <v>2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1">
        <f t="shared" si="1"/>
        <v>0</v>
      </c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27.75" customHeight="1">
      <c r="A67" s="12" t="s">
        <v>122</v>
      </c>
      <c r="B67" s="25" t="s">
        <v>53</v>
      </c>
      <c r="C67" s="13">
        <v>1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1">
        <f t="shared" si="1"/>
        <v>0</v>
      </c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27.75" customHeight="1">
      <c r="A68" s="7" t="s">
        <v>123</v>
      </c>
      <c r="B68" s="22" t="s">
        <v>51</v>
      </c>
      <c r="C68" s="8">
        <v>2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1">
        <f t="shared" si="1"/>
        <v>0</v>
      </c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27.75" customHeight="1">
      <c r="A69" s="7" t="s">
        <v>124</v>
      </c>
      <c r="B69" s="22" t="s">
        <v>51</v>
      </c>
      <c r="C69" s="8">
        <v>2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1">
        <f t="shared" si="1"/>
        <v>0</v>
      </c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8.75" customHeight="1">
      <c r="A70" s="12" t="s">
        <v>125</v>
      </c>
      <c r="B70" s="25" t="s">
        <v>126</v>
      </c>
      <c r="C70" s="13">
        <v>3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1">
        <f t="shared" si="1"/>
        <v>0</v>
      </c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ht="15" customHeight="1">
      <c r="B71" s="18"/>
      <c r="C71" s="19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 s="6" t="s">
        <v>4</v>
      </c>
      <c r="X71" s="6">
        <f>SUM(X23:X70)</f>
        <v>0</v>
      </c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ht="15" customHeight="1">
      <c r="B72" s="18"/>
      <c r="C72" s="19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 s="21"/>
      <c r="X72" s="21"/>
      <c r="Y72" s="27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30.75" customHeight="1">
      <c r="A73" s="4" t="s">
        <v>127</v>
      </c>
      <c r="B73" s="5" t="s">
        <v>1</v>
      </c>
      <c r="C73" s="5" t="s">
        <v>2</v>
      </c>
      <c r="D73" s="5" t="s">
        <v>128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6" t="s">
        <v>4</v>
      </c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34.5" customHeight="1">
      <c r="A74" s="4"/>
      <c r="B74" s="5"/>
      <c r="C74" s="5"/>
      <c r="D74" s="5" t="s">
        <v>5</v>
      </c>
      <c r="E74" s="5" t="s">
        <v>6</v>
      </c>
      <c r="F74" s="5" t="s">
        <v>7</v>
      </c>
      <c r="G74" s="5" t="s">
        <v>8</v>
      </c>
      <c r="H74" s="5" t="s">
        <v>9</v>
      </c>
      <c r="I74" s="5" t="s">
        <v>10</v>
      </c>
      <c r="J74" s="5" t="s">
        <v>11</v>
      </c>
      <c r="K74" s="5" t="s">
        <v>12</v>
      </c>
      <c r="L74" s="5" t="s">
        <v>13</v>
      </c>
      <c r="M74" s="5" t="s">
        <v>14</v>
      </c>
      <c r="N74" s="5" t="s">
        <v>15</v>
      </c>
      <c r="O74" s="5" t="s">
        <v>16</v>
      </c>
      <c r="P74" s="5" t="s">
        <v>17</v>
      </c>
      <c r="Q74" s="5" t="s">
        <v>18</v>
      </c>
      <c r="R74" s="5" t="s">
        <v>19</v>
      </c>
      <c r="S74" s="5" t="s">
        <v>20</v>
      </c>
      <c r="T74" s="5"/>
      <c r="U74" s="5"/>
      <c r="V74" s="5"/>
      <c r="W74" s="5"/>
      <c r="X74" s="6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64.5" customHeight="1">
      <c r="A75" s="7" t="s">
        <v>129</v>
      </c>
      <c r="B75" s="8" t="s">
        <v>130</v>
      </c>
      <c r="C75" s="8">
        <v>2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1">
        <f aca="true" t="shared" si="2" ref="X75:X90">SUM(D75:W75)*C75</f>
        <v>0</v>
      </c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21.75" customHeight="1">
      <c r="A76" s="7" t="s">
        <v>131</v>
      </c>
      <c r="B76" s="8" t="s">
        <v>132</v>
      </c>
      <c r="C76" s="8">
        <v>6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1">
        <f t="shared" si="2"/>
        <v>0</v>
      </c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26.25" customHeight="1">
      <c r="A77" s="7" t="s">
        <v>133</v>
      </c>
      <c r="B77" s="8" t="s">
        <v>134</v>
      </c>
      <c r="C77" s="8">
        <v>5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1">
        <f t="shared" si="2"/>
        <v>0</v>
      </c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25.5" customHeight="1">
      <c r="A78" s="7" t="s">
        <v>135</v>
      </c>
      <c r="B78" s="8" t="s">
        <v>136</v>
      </c>
      <c r="C78" s="8">
        <v>4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1">
        <f t="shared" si="2"/>
        <v>0</v>
      </c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28.5" customHeight="1">
      <c r="A79" s="7" t="s">
        <v>137</v>
      </c>
      <c r="B79" s="8" t="s">
        <v>138</v>
      </c>
      <c r="C79" s="8">
        <v>3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1">
        <f t="shared" si="2"/>
        <v>0</v>
      </c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64.5" customHeight="1">
      <c r="A80" s="7" t="s">
        <v>139</v>
      </c>
      <c r="B80" s="8" t="s">
        <v>140</v>
      </c>
      <c r="C80" s="8">
        <v>2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1">
        <f t="shared" si="2"/>
        <v>0</v>
      </c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21.75" customHeight="1">
      <c r="A81" s="7" t="s">
        <v>141</v>
      </c>
      <c r="B81" s="8" t="s">
        <v>51</v>
      </c>
      <c r="C81" s="8">
        <v>2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1">
        <f t="shared" si="2"/>
        <v>0</v>
      </c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28.5" customHeight="1">
      <c r="A82" s="7" t="s">
        <v>142</v>
      </c>
      <c r="B82" s="8" t="s">
        <v>53</v>
      </c>
      <c r="C82" s="8">
        <v>1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1">
        <f t="shared" si="2"/>
        <v>0</v>
      </c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33" customHeight="1">
      <c r="A83" s="7" t="s">
        <v>143</v>
      </c>
      <c r="B83" s="8" t="s">
        <v>51</v>
      </c>
      <c r="C83" s="8">
        <v>2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1">
        <f t="shared" si="2"/>
        <v>0</v>
      </c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39" customHeight="1">
      <c r="A84" s="7" t="s">
        <v>144</v>
      </c>
      <c r="B84" s="8" t="s">
        <v>145</v>
      </c>
      <c r="C84" s="8">
        <v>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4">
        <f t="shared" si="2"/>
        <v>0</v>
      </c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57" customHeight="1">
      <c r="A85" s="12" t="s">
        <v>146</v>
      </c>
      <c r="B85" s="13" t="s">
        <v>145</v>
      </c>
      <c r="C85" s="13">
        <v>3</v>
      </c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1">
        <f t="shared" si="2"/>
        <v>0</v>
      </c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75.75" customHeight="1">
      <c r="A86" s="12" t="s">
        <v>147</v>
      </c>
      <c r="B86" s="13" t="s">
        <v>107</v>
      </c>
      <c r="C86" s="13">
        <v>4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1">
        <f t="shared" si="2"/>
        <v>0</v>
      </c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05" customHeight="1">
      <c r="A87" s="7" t="s">
        <v>148</v>
      </c>
      <c r="B87" s="8" t="s">
        <v>149</v>
      </c>
      <c r="C87" s="8">
        <v>0.022</v>
      </c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1">
        <f t="shared" si="2"/>
        <v>0</v>
      </c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85.5" customHeight="1">
      <c r="A88" s="12" t="s">
        <v>150</v>
      </c>
      <c r="B88" s="13" t="s">
        <v>60</v>
      </c>
      <c r="C88" s="13">
        <v>1</v>
      </c>
      <c r="D88" s="28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1">
        <f t="shared" si="2"/>
        <v>0</v>
      </c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02" customHeight="1">
      <c r="A89" s="12" t="s">
        <v>151</v>
      </c>
      <c r="B89" s="13" t="s">
        <v>152</v>
      </c>
      <c r="C89" s="13">
        <v>0.044</v>
      </c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1">
        <f t="shared" si="2"/>
        <v>0</v>
      </c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32.25" customHeight="1">
      <c r="A90" s="12" t="s">
        <v>153</v>
      </c>
      <c r="B90" s="13" t="s">
        <v>51</v>
      </c>
      <c r="C90" s="13">
        <v>2</v>
      </c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1">
        <f t="shared" si="2"/>
        <v>0</v>
      </c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ht="15" customHeight="1">
      <c r="B91" s="19"/>
      <c r="C91" s="19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 s="6" t="s">
        <v>4</v>
      </c>
      <c r="X91" s="6">
        <f>SUM(X75:X90)</f>
        <v>0</v>
      </c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ht="15" customHeight="1">
      <c r="B92" s="19"/>
      <c r="C92" s="19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 s="21"/>
      <c r="X92" s="21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45.75" customHeight="1">
      <c r="A93" s="29" t="s">
        <v>154</v>
      </c>
      <c r="B93" s="5" t="s">
        <v>1</v>
      </c>
      <c r="C93" s="5" t="s">
        <v>2</v>
      </c>
      <c r="D93" s="5" t="s">
        <v>128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6" t="s">
        <v>4</v>
      </c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28.5" customHeight="1">
      <c r="A94" s="29"/>
      <c r="B94" s="5"/>
      <c r="C94" s="5"/>
      <c r="D94" s="5">
        <v>1</v>
      </c>
      <c r="E94" s="5">
        <v>2</v>
      </c>
      <c r="F94" s="5">
        <v>3</v>
      </c>
      <c r="G94" s="5">
        <v>4</v>
      </c>
      <c r="H94" s="5">
        <v>5</v>
      </c>
      <c r="I94" s="5">
        <v>6</v>
      </c>
      <c r="J94" s="5">
        <v>7</v>
      </c>
      <c r="K94" s="5">
        <v>8</v>
      </c>
      <c r="L94" s="5">
        <v>9</v>
      </c>
      <c r="M94" s="5">
        <v>10</v>
      </c>
      <c r="N94" s="5">
        <v>11</v>
      </c>
      <c r="O94" s="5">
        <v>12</v>
      </c>
      <c r="P94" s="5">
        <v>13</v>
      </c>
      <c r="Q94" s="5">
        <v>14</v>
      </c>
      <c r="R94" s="5">
        <v>15</v>
      </c>
      <c r="S94" s="5">
        <v>16</v>
      </c>
      <c r="T94" s="5">
        <v>17</v>
      </c>
      <c r="U94" s="5">
        <v>18</v>
      </c>
      <c r="V94" s="5">
        <v>19</v>
      </c>
      <c r="W94" s="5">
        <v>20</v>
      </c>
      <c r="X94" s="6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27.75" customHeight="1">
      <c r="A95" s="12" t="s">
        <v>155</v>
      </c>
      <c r="B95" s="13" t="s">
        <v>156</v>
      </c>
      <c r="C95" s="13">
        <v>5</v>
      </c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1">
        <f aca="true" t="shared" si="3" ref="X95:X96">SUM(D95:W95)*C95</f>
        <v>0</v>
      </c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27.75" customHeight="1">
      <c r="A96" s="12" t="s">
        <v>157</v>
      </c>
      <c r="B96" s="13" t="s">
        <v>158</v>
      </c>
      <c r="C96" s="13">
        <v>5</v>
      </c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1">
        <f t="shared" si="3"/>
        <v>0</v>
      </c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ht="15" customHeight="1">
      <c r="B97" s="18"/>
      <c r="C97" s="19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 s="6" t="s">
        <v>4</v>
      </c>
      <c r="X97" s="6">
        <f>SUM(X95:X96)</f>
        <v>0</v>
      </c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ht="15" customHeight="1">
      <c r="B98" s="18"/>
      <c r="C98" s="19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 s="21"/>
      <c r="X98" s="21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48.75" customHeight="1">
      <c r="A99" s="29" t="s">
        <v>159</v>
      </c>
      <c r="B99" s="5" t="s">
        <v>1</v>
      </c>
      <c r="C99" s="5" t="s">
        <v>2</v>
      </c>
      <c r="D99" s="5" t="s">
        <v>128</v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6" t="s">
        <v>4</v>
      </c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44.25" customHeight="1">
      <c r="A100" s="29"/>
      <c r="B100" s="5"/>
      <c r="C100" s="5"/>
      <c r="D100" s="5" t="s">
        <v>5</v>
      </c>
      <c r="E100" s="5" t="s">
        <v>6</v>
      </c>
      <c r="F100" s="5" t="s">
        <v>7</v>
      </c>
      <c r="G100" s="5" t="s">
        <v>8</v>
      </c>
      <c r="H100" s="5" t="s">
        <v>9</v>
      </c>
      <c r="I100" s="5" t="s">
        <v>10</v>
      </c>
      <c r="J100" s="5" t="s">
        <v>11</v>
      </c>
      <c r="K100" s="5" t="s">
        <v>12</v>
      </c>
      <c r="L100" s="5" t="s">
        <v>13</v>
      </c>
      <c r="M100" s="5" t="s">
        <v>14</v>
      </c>
      <c r="N100" s="5" t="s">
        <v>15</v>
      </c>
      <c r="O100" s="5" t="s">
        <v>16</v>
      </c>
      <c r="P100" s="5" t="s">
        <v>17</v>
      </c>
      <c r="Q100" s="5" t="s">
        <v>18</v>
      </c>
      <c r="R100" s="5" t="s">
        <v>19</v>
      </c>
      <c r="S100" s="5" t="s">
        <v>20</v>
      </c>
      <c r="T100" s="5"/>
      <c r="U100" s="5"/>
      <c r="V100" s="5"/>
      <c r="W100" s="5"/>
      <c r="X100" s="6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27.75" customHeight="1">
      <c r="A101" s="12" t="s">
        <v>160</v>
      </c>
      <c r="B101" s="13" t="s">
        <v>161</v>
      </c>
      <c r="C101" s="13">
        <v>5</v>
      </c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1">
        <f aca="true" t="shared" si="4" ref="X101:X110">SUM(D101:W101)*C101</f>
        <v>0</v>
      </c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34.5" customHeight="1">
      <c r="A102" s="12" t="s">
        <v>162</v>
      </c>
      <c r="B102" s="13" t="s">
        <v>163</v>
      </c>
      <c r="C102" s="13">
        <v>5</v>
      </c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1">
        <f t="shared" si="4"/>
        <v>0</v>
      </c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32.25" customHeight="1">
      <c r="A103" s="12" t="s">
        <v>164</v>
      </c>
      <c r="B103" s="13" t="s">
        <v>165</v>
      </c>
      <c r="C103" s="13">
        <v>2.5</v>
      </c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1">
        <f t="shared" si="4"/>
        <v>0</v>
      </c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33" customHeight="1">
      <c r="A104" s="12" t="s">
        <v>166</v>
      </c>
      <c r="B104" s="13" t="s">
        <v>167</v>
      </c>
      <c r="C104" s="13">
        <v>2</v>
      </c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1">
        <f t="shared" si="4"/>
        <v>0</v>
      </c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41.25" customHeight="1">
      <c r="A105" s="12" t="s">
        <v>168</v>
      </c>
      <c r="B105" s="13" t="s">
        <v>169</v>
      </c>
      <c r="C105" s="13">
        <v>2</v>
      </c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1">
        <f t="shared" si="4"/>
        <v>0</v>
      </c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21" customHeight="1">
      <c r="A106" s="12" t="s">
        <v>170</v>
      </c>
      <c r="B106" s="13" t="s">
        <v>165</v>
      </c>
      <c r="C106" s="13">
        <v>2.5</v>
      </c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1">
        <f t="shared" si="4"/>
        <v>0</v>
      </c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30" customHeight="1">
      <c r="A107" s="16" t="s">
        <v>171</v>
      </c>
      <c r="B107" s="17" t="s">
        <v>172</v>
      </c>
      <c r="C107" s="17">
        <v>1.25</v>
      </c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1">
        <f t="shared" si="4"/>
        <v>0</v>
      </c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26.25" customHeight="1">
      <c r="A108" s="16" t="s">
        <v>173</v>
      </c>
      <c r="B108" s="17" t="s">
        <v>174</v>
      </c>
      <c r="C108" s="17">
        <v>1</v>
      </c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1">
        <f t="shared" si="4"/>
        <v>0</v>
      </c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27.75" customHeight="1">
      <c r="A109" s="16" t="s">
        <v>175</v>
      </c>
      <c r="B109" s="17" t="s">
        <v>176</v>
      </c>
      <c r="C109" s="17">
        <v>1</v>
      </c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1">
        <f t="shared" si="4"/>
        <v>0</v>
      </c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30.75" customHeight="1">
      <c r="A110" s="16" t="s">
        <v>177</v>
      </c>
      <c r="B110" s="17" t="s">
        <v>178</v>
      </c>
      <c r="C110" s="17">
        <v>4</v>
      </c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1">
        <f t="shared" si="4"/>
        <v>0</v>
      </c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5" customHeight="1">
      <c r="A111" s="30"/>
      <c r="B111" s="31"/>
      <c r="C111" s="31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3" t="s">
        <v>4</v>
      </c>
      <c r="X111" s="34">
        <f>SUM(X101:X110)</f>
        <v>0</v>
      </c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5" customHeight="1">
      <c r="A112" s="30"/>
      <c r="B112" s="31"/>
      <c r="C112" s="31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5" customHeight="1">
      <c r="A113" s="30"/>
      <c r="B113" s="31"/>
      <c r="C113" s="31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3.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27" customHeight="1">
      <c r="A115" s="35" t="s">
        <v>179</v>
      </c>
      <c r="B115" s="36" t="s">
        <v>1</v>
      </c>
      <c r="C115" s="5" t="s">
        <v>2</v>
      </c>
      <c r="D115" s="5" t="s">
        <v>128</v>
      </c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6" t="s">
        <v>4</v>
      </c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41.25" customHeight="1">
      <c r="A116" s="35"/>
      <c r="B116" s="36"/>
      <c r="C116" s="5"/>
      <c r="D116" s="5" t="s">
        <v>5</v>
      </c>
      <c r="E116" s="5" t="s">
        <v>6</v>
      </c>
      <c r="F116" s="5" t="s">
        <v>7</v>
      </c>
      <c r="G116" s="5" t="s">
        <v>8</v>
      </c>
      <c r="H116" s="5" t="s">
        <v>9</v>
      </c>
      <c r="I116" s="5" t="s">
        <v>10</v>
      </c>
      <c r="J116" s="5" t="s">
        <v>11</v>
      </c>
      <c r="K116" s="5" t="s">
        <v>12</v>
      </c>
      <c r="L116" s="5" t="s">
        <v>13</v>
      </c>
      <c r="M116" s="5" t="s">
        <v>14</v>
      </c>
      <c r="N116" s="5" t="s">
        <v>15</v>
      </c>
      <c r="O116" s="5" t="s">
        <v>16</v>
      </c>
      <c r="P116" s="5" t="s">
        <v>17</v>
      </c>
      <c r="Q116" s="5" t="s">
        <v>18</v>
      </c>
      <c r="R116" s="5" t="s">
        <v>19</v>
      </c>
      <c r="S116" s="5" t="s">
        <v>20</v>
      </c>
      <c r="T116" s="5"/>
      <c r="U116" s="5"/>
      <c r="V116" s="5"/>
      <c r="W116" s="5"/>
      <c r="X116" s="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90.75" customHeight="1">
      <c r="A117" s="12" t="s">
        <v>180</v>
      </c>
      <c r="B117" s="13" t="s">
        <v>181</v>
      </c>
      <c r="C117" s="13">
        <v>2.6</v>
      </c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1">
        <f aca="true" t="shared" si="5" ref="X117:X143">SUM(D117:W117)*C117</f>
        <v>0</v>
      </c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100.5" customHeight="1">
      <c r="A118" s="7" t="s">
        <v>182</v>
      </c>
      <c r="B118" s="8" t="s">
        <v>183</v>
      </c>
      <c r="C118" s="8">
        <v>2.1</v>
      </c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1">
        <f t="shared" si="5"/>
        <v>0</v>
      </c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126" customHeight="1">
      <c r="A119" s="7" t="s">
        <v>184</v>
      </c>
      <c r="B119" s="8" t="s">
        <v>185</v>
      </c>
      <c r="C119" s="8">
        <v>1.6</v>
      </c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1">
        <f t="shared" si="5"/>
        <v>0</v>
      </c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72.75" customHeight="1">
      <c r="A120" s="7" t="s">
        <v>186</v>
      </c>
      <c r="B120" s="8" t="s">
        <v>187</v>
      </c>
      <c r="C120" s="8">
        <v>0.75</v>
      </c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1">
        <f t="shared" si="5"/>
        <v>0</v>
      </c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66" customHeight="1">
      <c r="A121" s="12" t="s">
        <v>188</v>
      </c>
      <c r="B121" s="13" t="s">
        <v>189</v>
      </c>
      <c r="C121" s="13">
        <v>0.6000000000000001</v>
      </c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1">
        <f t="shared" si="5"/>
        <v>0</v>
      </c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79.5" customHeight="1">
      <c r="A122" s="12" t="s">
        <v>190</v>
      </c>
      <c r="B122" s="13" t="s">
        <v>191</v>
      </c>
      <c r="C122" s="13">
        <v>0.52</v>
      </c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1">
        <f t="shared" si="5"/>
        <v>0</v>
      </c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62.25" customHeight="1">
      <c r="A123" s="12" t="s">
        <v>192</v>
      </c>
      <c r="B123" s="13" t="s">
        <v>193</v>
      </c>
      <c r="C123" s="13">
        <v>0.26</v>
      </c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1">
        <f t="shared" si="5"/>
        <v>0</v>
      </c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41.25" customHeight="1">
      <c r="A124" s="12" t="s">
        <v>194</v>
      </c>
      <c r="B124" s="13" t="s">
        <v>195</v>
      </c>
      <c r="C124" s="13">
        <v>0.5</v>
      </c>
      <c r="D124" s="10"/>
      <c r="E124" s="10"/>
      <c r="F124" s="10"/>
      <c r="G124" s="10"/>
      <c r="H124" s="10"/>
      <c r="I124" s="10"/>
      <c r="J124" s="10"/>
      <c r="K124" s="10"/>
      <c r="L124"/>
      <c r="M124"/>
      <c r="N124"/>
      <c r="O124"/>
      <c r="P124"/>
      <c r="Q124"/>
      <c r="R124"/>
      <c r="S124"/>
      <c r="T124" s="10"/>
      <c r="U124" s="10"/>
      <c r="V124" s="10"/>
      <c r="W124" s="10"/>
      <c r="X124" s="11">
        <f t="shared" si="5"/>
        <v>0</v>
      </c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66.75" customHeight="1">
      <c r="A125" s="7" t="s">
        <v>196</v>
      </c>
      <c r="B125" s="8" t="s">
        <v>53</v>
      </c>
      <c r="C125" s="8">
        <v>1</v>
      </c>
      <c r="D125" s="10">
        <v>1</v>
      </c>
      <c r="E125" s="10">
        <v>1</v>
      </c>
      <c r="F125" s="10">
        <v>1</v>
      </c>
      <c r="G125" s="10">
        <v>1</v>
      </c>
      <c r="H125" s="10">
        <v>1</v>
      </c>
      <c r="I125" s="10">
        <v>1</v>
      </c>
      <c r="J125" s="10">
        <v>1</v>
      </c>
      <c r="K125" s="10">
        <v>1</v>
      </c>
      <c r="L125" s="10">
        <v>1</v>
      </c>
      <c r="M125" s="10">
        <v>1</v>
      </c>
      <c r="N125" s="10">
        <v>1</v>
      </c>
      <c r="O125" s="10">
        <v>1</v>
      </c>
      <c r="P125" s="10">
        <v>1</v>
      </c>
      <c r="Q125" s="10">
        <v>1</v>
      </c>
      <c r="R125" s="10"/>
      <c r="S125" s="10"/>
      <c r="T125" s="10"/>
      <c r="U125" s="10"/>
      <c r="V125" s="10"/>
      <c r="W125" s="10"/>
      <c r="X125" s="11">
        <f t="shared" si="5"/>
        <v>14</v>
      </c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92.25" customHeight="1">
      <c r="A126" s="12" t="s">
        <v>197</v>
      </c>
      <c r="B126" s="13" t="s">
        <v>198</v>
      </c>
      <c r="C126" s="13">
        <v>1.5</v>
      </c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1">
        <f t="shared" si="5"/>
        <v>0</v>
      </c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24" customHeight="1">
      <c r="A127" s="7" t="s">
        <v>199</v>
      </c>
      <c r="B127" s="8" t="s">
        <v>200</v>
      </c>
      <c r="C127" s="8">
        <v>5</v>
      </c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1">
        <f t="shared" si="5"/>
        <v>0</v>
      </c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26.25" customHeight="1">
      <c r="A128" s="7" t="s">
        <v>201</v>
      </c>
      <c r="B128" s="8" t="s">
        <v>202</v>
      </c>
      <c r="C128" s="8">
        <v>3</v>
      </c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1">
        <f t="shared" si="5"/>
        <v>0</v>
      </c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36" customHeight="1">
      <c r="A129" s="7" t="s">
        <v>203</v>
      </c>
      <c r="B129" s="8" t="s">
        <v>204</v>
      </c>
      <c r="C129" s="8">
        <v>2</v>
      </c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1">
        <f t="shared" si="5"/>
        <v>0</v>
      </c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51.75" customHeight="1">
      <c r="A130" s="7" t="s">
        <v>205</v>
      </c>
      <c r="B130" s="8" t="s">
        <v>206</v>
      </c>
      <c r="C130" s="8">
        <v>1</v>
      </c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1">
        <f t="shared" si="5"/>
        <v>0</v>
      </c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38.25" customHeight="1">
      <c r="A131" s="12" t="s">
        <v>207</v>
      </c>
      <c r="B131" s="13" t="s">
        <v>208</v>
      </c>
      <c r="C131" s="13">
        <v>1</v>
      </c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1">
        <f t="shared" si="5"/>
        <v>0</v>
      </c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45" customHeight="1">
      <c r="A132" s="12" t="s">
        <v>209</v>
      </c>
      <c r="B132" s="13" t="s">
        <v>210</v>
      </c>
      <c r="C132" s="13">
        <v>0.5</v>
      </c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1">
        <f t="shared" si="5"/>
        <v>0</v>
      </c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72" customHeight="1">
      <c r="A133" s="12" t="s">
        <v>211</v>
      </c>
      <c r="B133" s="13" t="s">
        <v>53</v>
      </c>
      <c r="C133" s="13">
        <v>1</v>
      </c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1">
        <f t="shared" si="5"/>
        <v>0</v>
      </c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39" customHeight="1">
      <c r="A134" s="12" t="s">
        <v>212</v>
      </c>
      <c r="B134" s="13" t="s">
        <v>46</v>
      </c>
      <c r="C134" s="13">
        <v>0.5</v>
      </c>
      <c r="D134" s="23"/>
      <c r="E134" s="23"/>
      <c r="F134" s="23"/>
      <c r="G134" s="23"/>
      <c r="H134" s="23"/>
      <c r="I134" s="23"/>
      <c r="J134" s="23"/>
      <c r="K134" s="23"/>
      <c r="L134" s="10"/>
      <c r="M134" s="10"/>
      <c r="N134" s="10"/>
      <c r="O134" s="10"/>
      <c r="P134" s="10"/>
      <c r="Q134" s="10"/>
      <c r="R134" s="23"/>
      <c r="S134" s="23"/>
      <c r="T134" s="23"/>
      <c r="U134" s="23"/>
      <c r="V134" s="23"/>
      <c r="W134" s="23"/>
      <c r="X134" s="11">
        <f t="shared" si="5"/>
        <v>0</v>
      </c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27.75" customHeight="1">
      <c r="A135" s="7" t="s">
        <v>213</v>
      </c>
      <c r="B135" s="8" t="s">
        <v>214</v>
      </c>
      <c r="C135" s="8">
        <v>2</v>
      </c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4">
        <f t="shared" si="5"/>
        <v>0</v>
      </c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27.75" customHeight="1">
      <c r="A136" s="7" t="s">
        <v>215</v>
      </c>
      <c r="B136" s="8" t="s">
        <v>214</v>
      </c>
      <c r="C136" s="8">
        <v>2</v>
      </c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4">
        <f t="shared" si="5"/>
        <v>0</v>
      </c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32.25" customHeight="1">
      <c r="A137" s="7" t="s">
        <v>216</v>
      </c>
      <c r="B137" s="8" t="s">
        <v>217</v>
      </c>
      <c r="C137" s="8">
        <v>1</v>
      </c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4">
        <f t="shared" si="5"/>
        <v>0</v>
      </c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41.25" customHeight="1">
      <c r="A138" s="7" t="s">
        <v>218</v>
      </c>
      <c r="B138" s="8" t="s">
        <v>219</v>
      </c>
      <c r="C138" s="8">
        <v>0.5</v>
      </c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11">
        <f t="shared" si="5"/>
        <v>0</v>
      </c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48" customHeight="1">
      <c r="A139" s="7" t="s">
        <v>220</v>
      </c>
      <c r="B139" s="8" t="s">
        <v>219</v>
      </c>
      <c r="C139" s="8">
        <v>0.5</v>
      </c>
      <c r="D139" s="10">
        <v>1</v>
      </c>
      <c r="E139" s="10">
        <v>1</v>
      </c>
      <c r="F139" s="10">
        <v>1</v>
      </c>
      <c r="G139" s="10">
        <v>1</v>
      </c>
      <c r="H139" s="10">
        <v>1</v>
      </c>
      <c r="I139" s="10">
        <v>1</v>
      </c>
      <c r="J139" s="10">
        <v>1</v>
      </c>
      <c r="K139" s="10">
        <v>1</v>
      </c>
      <c r="L139" s="10">
        <v>1</v>
      </c>
      <c r="M139" s="10">
        <v>1</v>
      </c>
      <c r="N139" s="10">
        <v>1</v>
      </c>
      <c r="O139" s="10">
        <v>1</v>
      </c>
      <c r="P139" s="10">
        <v>1</v>
      </c>
      <c r="Q139" s="10"/>
      <c r="R139" s="10"/>
      <c r="S139" s="10"/>
      <c r="T139" s="10"/>
      <c r="U139" s="10"/>
      <c r="V139" s="10"/>
      <c r="W139" s="10"/>
      <c r="X139" s="11">
        <f t="shared" si="5"/>
        <v>6.5</v>
      </c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27.75" customHeight="1">
      <c r="A140" s="7" t="s">
        <v>221</v>
      </c>
      <c r="B140" s="8" t="s">
        <v>217</v>
      </c>
      <c r="C140" s="8">
        <v>1</v>
      </c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1">
        <f t="shared" si="5"/>
        <v>0</v>
      </c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25.5" customHeight="1">
      <c r="A141" s="7" t="s">
        <v>222</v>
      </c>
      <c r="B141" s="8" t="s">
        <v>219</v>
      </c>
      <c r="C141" s="8">
        <v>0.5</v>
      </c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1">
        <f t="shared" si="5"/>
        <v>0</v>
      </c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30.75" customHeight="1">
      <c r="A142" s="7" t="s">
        <v>223</v>
      </c>
      <c r="B142" s="8" t="s">
        <v>217</v>
      </c>
      <c r="C142" s="8">
        <v>1</v>
      </c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1">
        <f t="shared" si="5"/>
        <v>0</v>
      </c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37.5" customHeight="1">
      <c r="A143" s="12" t="s">
        <v>224</v>
      </c>
      <c r="B143" s="13" t="s">
        <v>219</v>
      </c>
      <c r="C143" s="13">
        <v>0.5</v>
      </c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1">
        <f t="shared" si="5"/>
        <v>0</v>
      </c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5" customHeight="1">
      <c r="A144" s="37"/>
      <c r="B144" s="19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 s="6" t="s">
        <v>4</v>
      </c>
      <c r="X144" s="20">
        <f>SUM(X117:X143)</f>
        <v>20.5</v>
      </c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 s="21"/>
      <c r="X145" s="21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 s="21"/>
      <c r="X146" s="21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33.75" customHeight="1">
      <c r="A147" s="38" t="s">
        <v>225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33.75" customHeight="1">
      <c r="A148" s="39" t="s">
        <v>226</v>
      </c>
      <c r="B148" s="39"/>
      <c r="C148" s="39"/>
      <c r="D148" s="39" t="s">
        <v>227</v>
      </c>
      <c r="E148" s="39"/>
      <c r="F148" s="39"/>
      <c r="G148" s="40" t="s">
        <v>228</v>
      </c>
      <c r="H148" s="40"/>
      <c r="I148" s="41" t="s">
        <v>229</v>
      </c>
      <c r="J148" s="41"/>
      <c r="K148" s="41"/>
      <c r="L148" s="42" t="s">
        <v>230</v>
      </c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6" s="47" customFormat="1" ht="33" customHeight="1">
      <c r="A149" s="39"/>
      <c r="B149" s="39"/>
      <c r="C149" s="39"/>
      <c r="D149" s="39"/>
      <c r="E149" s="39"/>
      <c r="F149" s="39"/>
      <c r="G149" s="40"/>
      <c r="H149" s="40"/>
      <c r="I149" s="41"/>
      <c r="J149" s="41"/>
      <c r="K149" s="41"/>
      <c r="L149" s="43" t="s">
        <v>231</v>
      </c>
      <c r="M149" s="43"/>
      <c r="N149" s="43"/>
      <c r="O149" s="43"/>
      <c r="P149" s="44" t="s">
        <v>232</v>
      </c>
      <c r="Q149" s="44"/>
      <c r="R149" s="44"/>
      <c r="S149" s="44"/>
      <c r="T149" s="45" t="s">
        <v>233</v>
      </c>
      <c r="U149" s="45"/>
      <c r="V149" s="45"/>
      <c r="W149" s="45"/>
      <c r="X149" s="46" t="s">
        <v>234</v>
      </c>
      <c r="Y149" s="46"/>
      <c r="Z149" s="46"/>
    </row>
    <row r="150" spans="1:26" ht="30.75" customHeight="1">
      <c r="A150" s="39"/>
      <c r="B150" s="39"/>
      <c r="C150" s="39"/>
      <c r="D150" s="39"/>
      <c r="E150" s="39"/>
      <c r="F150" s="39"/>
      <c r="G150" s="40"/>
      <c r="H150" s="40"/>
      <c r="I150" s="41"/>
      <c r="J150" s="41"/>
      <c r="K150" s="41"/>
      <c r="L150" s="48" t="s">
        <v>235</v>
      </c>
      <c r="M150" s="48"/>
      <c r="N150" s="48" t="s">
        <v>236</v>
      </c>
      <c r="O150" s="48"/>
      <c r="P150" s="49" t="s">
        <v>235</v>
      </c>
      <c r="Q150" s="49"/>
      <c r="R150" s="49" t="s">
        <v>236</v>
      </c>
      <c r="S150" s="49"/>
      <c r="T150" s="50" t="s">
        <v>235</v>
      </c>
      <c r="U150" s="50"/>
      <c r="V150" s="50" t="s">
        <v>236</v>
      </c>
      <c r="W150" s="50"/>
      <c r="X150" s="51" t="s">
        <v>235</v>
      </c>
      <c r="Y150" s="51"/>
      <c r="Z150" s="51" t="s">
        <v>236</v>
      </c>
    </row>
    <row r="151" spans="1:26" ht="114.75" customHeight="1">
      <c r="A151" s="52" t="s">
        <v>237</v>
      </c>
      <c r="B151" s="52"/>
      <c r="C151" s="52"/>
      <c r="D151" s="53">
        <f>X19</f>
        <v>42.239999999999995</v>
      </c>
      <c r="E151" s="53"/>
      <c r="F151" s="53"/>
      <c r="G151" s="25" t="s">
        <v>238</v>
      </c>
      <c r="H151" s="25"/>
      <c r="I151" s="41">
        <f>D151</f>
        <v>42.239999999999995</v>
      </c>
      <c r="J151" s="41"/>
      <c r="K151" s="41"/>
      <c r="L151" s="54">
        <v>25</v>
      </c>
      <c r="M151" s="54"/>
      <c r="N151" s="55">
        <f aca="true" t="shared" si="6" ref="N151:N152">IF(I151&gt;=L151,"DEFERIDO","INDEFERIDO")</f>
        <v>0</v>
      </c>
      <c r="O151" s="55"/>
      <c r="P151" s="56">
        <v>25</v>
      </c>
      <c r="Q151" s="56"/>
      <c r="R151" s="57">
        <f aca="true" t="shared" si="7" ref="R151:R152">IF(I151&gt;=P151,"DEFERIDO","INDEFERIDO")</f>
        <v>0</v>
      </c>
      <c r="S151" s="57"/>
      <c r="T151" s="58">
        <v>50</v>
      </c>
      <c r="U151" s="58"/>
      <c r="V151" s="59">
        <f aca="true" t="shared" si="8" ref="V151:V152">IF(I151&gt;=T151,"DEFERIDO","INDEFERIDO")</f>
        <v>0</v>
      </c>
      <c r="W151" s="59"/>
      <c r="X151" s="60">
        <v>62.5</v>
      </c>
      <c r="Y151" s="60"/>
      <c r="Z151" s="61">
        <f aca="true" t="shared" si="9" ref="Z151:Z152">IF(I151&gt;=X151,"DEFERIDO","INDEFERIDO")</f>
        <v>0</v>
      </c>
    </row>
    <row r="152" spans="1:26" ht="119.25" customHeight="1">
      <c r="A152" s="29" t="s">
        <v>239</v>
      </c>
      <c r="B152" s="29"/>
      <c r="C152" s="29"/>
      <c r="D152" s="53">
        <f>X71</f>
        <v>0</v>
      </c>
      <c r="E152" s="53"/>
      <c r="F152" s="53"/>
      <c r="G152" s="25" t="s">
        <v>240</v>
      </c>
      <c r="H152" s="25"/>
      <c r="I152" s="41">
        <f>D152+D153</f>
        <v>0</v>
      </c>
      <c r="J152" s="41"/>
      <c r="K152" s="41"/>
      <c r="L152" s="54">
        <v>12.5</v>
      </c>
      <c r="M152" s="54"/>
      <c r="N152" s="55">
        <f t="shared" si="6"/>
        <v>0</v>
      </c>
      <c r="O152" s="55"/>
      <c r="P152" s="56">
        <v>12.5</v>
      </c>
      <c r="Q152" s="56"/>
      <c r="R152" s="57">
        <f t="shared" si="7"/>
        <v>0</v>
      </c>
      <c r="S152" s="57"/>
      <c r="T152" s="58">
        <v>25</v>
      </c>
      <c r="U152" s="58"/>
      <c r="V152" s="59">
        <f t="shared" si="8"/>
        <v>0</v>
      </c>
      <c r="W152" s="59"/>
      <c r="X152" s="60">
        <v>31.25</v>
      </c>
      <c r="Y152" s="60"/>
      <c r="Z152" s="61">
        <f t="shared" si="9"/>
        <v>0</v>
      </c>
    </row>
    <row r="153" spans="1:26" ht="79.5" customHeight="1">
      <c r="A153" s="29" t="s">
        <v>241</v>
      </c>
      <c r="B153" s="29"/>
      <c r="C153" s="29"/>
      <c r="D153" s="53">
        <f>X91</f>
        <v>0</v>
      </c>
      <c r="E153" s="53"/>
      <c r="F153" s="53"/>
      <c r="G153" s="25"/>
      <c r="H153" s="25"/>
      <c r="I153" s="41"/>
      <c r="J153" s="41"/>
      <c r="K153" s="41"/>
      <c r="L153" s="54"/>
      <c r="M153" s="54"/>
      <c r="N153" s="55"/>
      <c r="O153" s="55"/>
      <c r="P153" s="56"/>
      <c r="Q153" s="56"/>
      <c r="R153" s="57"/>
      <c r="S153" s="57"/>
      <c r="T153" s="58"/>
      <c r="U153" s="58"/>
      <c r="V153" s="59"/>
      <c r="W153" s="59"/>
      <c r="X153" s="60"/>
      <c r="Y153" s="60"/>
      <c r="Z153" s="61"/>
    </row>
    <row r="154" spans="1:26" ht="48.75" customHeight="1">
      <c r="A154" s="29" t="s">
        <v>242</v>
      </c>
      <c r="B154" s="29"/>
      <c r="C154" s="29"/>
      <c r="D154" s="53">
        <f>X97</f>
        <v>0</v>
      </c>
      <c r="E154" s="53"/>
      <c r="F154" s="53"/>
      <c r="G154" s="25"/>
      <c r="H154" s="25"/>
      <c r="I154" s="41">
        <f aca="true" t="shared" si="10" ref="I154:I156">D154</f>
        <v>0</v>
      </c>
      <c r="J154" s="41"/>
      <c r="K154" s="41"/>
      <c r="L154" s="54"/>
      <c r="M154" s="54"/>
      <c r="N154" s="55"/>
      <c r="O154" s="55"/>
      <c r="P154" s="56"/>
      <c r="Q154" s="56"/>
      <c r="R154" s="57"/>
      <c r="S154" s="57"/>
      <c r="T154" s="58"/>
      <c r="U154" s="58"/>
      <c r="V154" s="59"/>
      <c r="W154" s="59"/>
      <c r="X154" s="60"/>
      <c r="Y154" s="60"/>
      <c r="Z154" s="61"/>
    </row>
    <row r="155" spans="1:26" ht="56.25" customHeight="1">
      <c r="A155" s="29" t="s">
        <v>243</v>
      </c>
      <c r="B155" s="29"/>
      <c r="C155" s="29"/>
      <c r="D155" s="53">
        <f>X111</f>
        <v>0</v>
      </c>
      <c r="E155" s="53"/>
      <c r="F155" s="53"/>
      <c r="G155" s="25"/>
      <c r="H155" s="25"/>
      <c r="I155" s="41">
        <f t="shared" si="10"/>
        <v>0</v>
      </c>
      <c r="J155" s="41"/>
      <c r="K155" s="41"/>
      <c r="L155" s="54"/>
      <c r="M155" s="54"/>
      <c r="N155" s="55"/>
      <c r="O155" s="55"/>
      <c r="P155" s="56"/>
      <c r="Q155" s="56"/>
      <c r="R155" s="57"/>
      <c r="S155" s="57"/>
      <c r="T155" s="58"/>
      <c r="U155" s="58"/>
      <c r="V155" s="59"/>
      <c r="W155" s="59"/>
      <c r="X155" s="60"/>
      <c r="Y155" s="60"/>
      <c r="Z155" s="61"/>
    </row>
    <row r="156" spans="1:26" ht="66" customHeight="1">
      <c r="A156" s="35" t="s">
        <v>244</v>
      </c>
      <c r="B156" s="35"/>
      <c r="C156" s="35"/>
      <c r="D156" s="53">
        <f>X144</f>
        <v>20.5</v>
      </c>
      <c r="E156" s="53"/>
      <c r="F156" s="53"/>
      <c r="G156" s="25" t="s">
        <v>245</v>
      </c>
      <c r="H156" s="25"/>
      <c r="I156" s="41">
        <f t="shared" si="10"/>
        <v>20.5</v>
      </c>
      <c r="J156" s="41"/>
      <c r="K156" s="41"/>
      <c r="L156" s="54">
        <v>2.5</v>
      </c>
      <c r="M156" s="54"/>
      <c r="N156" s="55">
        <f aca="true" t="shared" si="11" ref="N156:N157">IF(I156&gt;=L156,"DEFERIDO","INDEFERIDO")</f>
        <v>0</v>
      </c>
      <c r="O156" s="55"/>
      <c r="P156" s="56">
        <v>2.5</v>
      </c>
      <c r="Q156" s="56"/>
      <c r="R156" s="57">
        <f aca="true" t="shared" si="12" ref="R156:R157">IF(I156&gt;=P156,"DEFERIDO","INDEFERIDO")</f>
        <v>0</v>
      </c>
      <c r="S156" s="57"/>
      <c r="T156" s="58">
        <v>5</v>
      </c>
      <c r="U156" s="58"/>
      <c r="V156" s="59">
        <f aca="true" t="shared" si="13" ref="V156:V157">IF(I156&gt;=T156,"DEFERIDO","INDEFERIDO")</f>
        <v>0</v>
      </c>
      <c r="W156" s="59"/>
      <c r="X156" s="60">
        <v>6.25</v>
      </c>
      <c r="Y156" s="60"/>
      <c r="Z156" s="61">
        <f aca="true" t="shared" si="14" ref="Z156:Z157">IF(I156&gt;=X156,"DEFERIDO","INDEFERIDO")</f>
        <v>0</v>
      </c>
    </row>
    <row r="157" spans="1:26" ht="15" customHeight="1">
      <c r="A157" s="62"/>
      <c r="B157" s="62"/>
      <c r="C157" s="63" t="s">
        <v>246</v>
      </c>
      <c r="D157" s="64">
        <f>SUM(D151:F156)</f>
        <v>62.739999999999995</v>
      </c>
      <c r="E157" s="64"/>
      <c r="F157" s="64"/>
      <c r="G157" s="53"/>
      <c r="H157" s="53"/>
      <c r="I157" s="65">
        <f>SUM(I151:K156)</f>
        <v>62.739999999999995</v>
      </c>
      <c r="J157" s="65"/>
      <c r="K157" s="65"/>
      <c r="L157" s="54">
        <v>50</v>
      </c>
      <c r="M157" s="54"/>
      <c r="N157" s="55">
        <f t="shared" si="11"/>
        <v>0</v>
      </c>
      <c r="O157" s="55"/>
      <c r="P157" s="56">
        <v>50</v>
      </c>
      <c r="Q157" s="56"/>
      <c r="R157" s="57">
        <f t="shared" si="12"/>
        <v>0</v>
      </c>
      <c r="S157" s="57"/>
      <c r="T157" s="58">
        <v>100</v>
      </c>
      <c r="U157" s="58"/>
      <c r="V157" s="59">
        <f t="shared" si="13"/>
        <v>0</v>
      </c>
      <c r="W157" s="59"/>
      <c r="X157" s="60">
        <v>125</v>
      </c>
      <c r="Y157" s="60"/>
      <c r="Z157" s="61">
        <f t="shared" si="14"/>
        <v>0</v>
      </c>
    </row>
    <row r="158" spans="7:26" ht="13.5"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</row>
    <row r="159" spans="7:26" ht="23.25" customHeight="1">
      <c r="G159" s="66" t="s">
        <v>247</v>
      </c>
      <c r="H159" s="66"/>
      <c r="I159" s="66"/>
      <c r="J159" s="66"/>
      <c r="K159" s="66"/>
      <c r="L159" s="67">
        <f>IF(L160="DEFERIDO",IF(L161="DEFERIDO","DEFERIDO","INDEFERIDO"),"INDEFERIDO")</f>
        <v>0</v>
      </c>
      <c r="M159" s="67"/>
      <c r="N159" s="67"/>
      <c r="O159" s="67"/>
      <c r="P159" s="68">
        <f>IF(P160="DEFERIDO",IF(P161="DEFERIDO","DEFERIDO","INDEFERIDO"),"INDEFERIDO")</f>
        <v>0</v>
      </c>
      <c r="Q159" s="68"/>
      <c r="R159" s="68"/>
      <c r="S159" s="68"/>
      <c r="T159" s="69">
        <f>IF(T160="DEFERIDO",IF(T161="DEFERIDO","DEFERIDO","INDEFERIDO"),"INDEFERIDO")</f>
        <v>0</v>
      </c>
      <c r="U159" s="69"/>
      <c r="V159" s="69"/>
      <c r="W159" s="69"/>
      <c r="X159" s="70">
        <f>IF(X160="DEFERIDO",IF(X161="DEFERIDO","DEFERIDO","INDEFERIDO"),"INDEFERIDO")</f>
        <v>0</v>
      </c>
      <c r="Y159" s="70"/>
      <c r="Z159" s="70"/>
    </row>
    <row r="160" spans="12:24" ht="15" customHeight="1">
      <c r="L160" s="71">
        <f>IF(I151&gt;=L151,IF(I152&gt;=L152,"DEFERIDO","INDEFERIDO"),"INDEFERIDO")</f>
        <v>0</v>
      </c>
      <c r="M160" s="71"/>
      <c r="N160" s="71"/>
      <c r="O160" s="71"/>
      <c r="P160" s="71">
        <f>IF(I151&gt;=P151,IF(I152&gt;=P152,"DEFERIDO","INDEFERIDO"),"INDEFERIDO")</f>
        <v>0</v>
      </c>
      <c r="Q160" s="71"/>
      <c r="R160" s="71"/>
      <c r="S160" s="71"/>
      <c r="T160" s="71">
        <f>IF(I151&gt;=T151,IF(I152&gt;=T152,"DEFERIDO","INDEFERIDO"),"INDEFERIDO")</f>
        <v>0</v>
      </c>
      <c r="U160" s="71"/>
      <c r="V160" s="71"/>
      <c r="W160" s="71"/>
      <c r="X160" s="71">
        <f>IF(I151&gt;=X151,IF(I152&gt;=X152,"DEFERIDO","INDEFERIDO"),"INDEFERIDO")</f>
        <v>0</v>
      </c>
    </row>
    <row r="161" spans="12:24" ht="15" customHeight="1" hidden="1">
      <c r="L161" s="71">
        <f>IF(I156&gt;=L156,IF(I157&gt;=L157,"DEFERIDO","INDEFERIDO"),"INDEFERIDO")</f>
        <v>0</v>
      </c>
      <c r="M161" s="71"/>
      <c r="N161" s="71"/>
      <c r="O161" s="71"/>
      <c r="P161" s="71">
        <f>IF(I156&gt;=P156,IF(I157&gt;=P157,"DEFERIDO","INDEFERIDO"),"INDEFERIDO")</f>
        <v>0</v>
      </c>
      <c r="Q161" s="71"/>
      <c r="R161" s="71"/>
      <c r="S161" s="71"/>
      <c r="T161" s="71">
        <f>IF(I156&gt;=T156,IF(I157&gt;=T157,"DEFERIDO","INDEFERIDO"),"INDEFERIDO")</f>
        <v>0</v>
      </c>
      <c r="U161" s="71"/>
      <c r="V161" s="71"/>
      <c r="W161" s="71"/>
      <c r="X161" s="71">
        <f>IF(I156&gt;=X156,IF(I157&gt;=X157,"DEFERIDO","INDEFERIDO"),"INDEFERIDO")</f>
        <v>0</v>
      </c>
    </row>
  </sheetData>
  <sheetProtection selectLockedCells="1" selectUnlockedCells="1"/>
  <mergeCells count="120">
    <mergeCell ref="A1:A2"/>
    <mergeCell ref="B1:B2"/>
    <mergeCell ref="C1:C2"/>
    <mergeCell ref="D1:W1"/>
    <mergeCell ref="X1:X2"/>
    <mergeCell ref="A21:A22"/>
    <mergeCell ref="B21:B22"/>
    <mergeCell ref="C21:C22"/>
    <mergeCell ref="D21:W21"/>
    <mergeCell ref="X21:X22"/>
    <mergeCell ref="A73:A74"/>
    <mergeCell ref="B73:B74"/>
    <mergeCell ref="C73:C74"/>
    <mergeCell ref="D73:W73"/>
    <mergeCell ref="X73:X74"/>
    <mergeCell ref="A93:A94"/>
    <mergeCell ref="B93:B94"/>
    <mergeCell ref="C93:C94"/>
    <mergeCell ref="D93:W93"/>
    <mergeCell ref="X93:X94"/>
    <mergeCell ref="A99:A100"/>
    <mergeCell ref="B99:B100"/>
    <mergeCell ref="C99:C100"/>
    <mergeCell ref="D99:W99"/>
    <mergeCell ref="X99:X100"/>
    <mergeCell ref="A115:A116"/>
    <mergeCell ref="B115:B116"/>
    <mergeCell ref="C115:C116"/>
    <mergeCell ref="D115:W115"/>
    <mergeCell ref="X115:X116"/>
    <mergeCell ref="A147:Z147"/>
    <mergeCell ref="A148:C150"/>
    <mergeCell ref="D148:F150"/>
    <mergeCell ref="G148:H150"/>
    <mergeCell ref="I148:K150"/>
    <mergeCell ref="L148:Z148"/>
    <mergeCell ref="L149:O149"/>
    <mergeCell ref="P149:S149"/>
    <mergeCell ref="T149:W149"/>
    <mergeCell ref="X149:Z149"/>
    <mergeCell ref="L150:M150"/>
    <mergeCell ref="N150:O150"/>
    <mergeCell ref="P150:Q150"/>
    <mergeCell ref="R150:S150"/>
    <mergeCell ref="T150:U150"/>
    <mergeCell ref="V150:W150"/>
    <mergeCell ref="X150:Y150"/>
    <mergeCell ref="A151:C151"/>
    <mergeCell ref="D151:F151"/>
    <mergeCell ref="G151:H151"/>
    <mergeCell ref="I151:K151"/>
    <mergeCell ref="L151:M151"/>
    <mergeCell ref="N151:O151"/>
    <mergeCell ref="P151:Q151"/>
    <mergeCell ref="R151:S151"/>
    <mergeCell ref="T151:U151"/>
    <mergeCell ref="V151:W151"/>
    <mergeCell ref="X151:Y151"/>
    <mergeCell ref="A152:C152"/>
    <mergeCell ref="D152:F152"/>
    <mergeCell ref="G152:H153"/>
    <mergeCell ref="I152:K153"/>
    <mergeCell ref="L152:M153"/>
    <mergeCell ref="N152:O153"/>
    <mergeCell ref="P152:Q153"/>
    <mergeCell ref="R152:S153"/>
    <mergeCell ref="T152:U153"/>
    <mergeCell ref="V152:W153"/>
    <mergeCell ref="X152:Y153"/>
    <mergeCell ref="Z152:Z153"/>
    <mergeCell ref="A153:C153"/>
    <mergeCell ref="D153:F153"/>
    <mergeCell ref="A154:C154"/>
    <mergeCell ref="D154:F154"/>
    <mergeCell ref="G154:H154"/>
    <mergeCell ref="I154:K154"/>
    <mergeCell ref="L154:M154"/>
    <mergeCell ref="N154:O154"/>
    <mergeCell ref="P154:Q154"/>
    <mergeCell ref="R154:S154"/>
    <mergeCell ref="T154:U154"/>
    <mergeCell ref="V154:W154"/>
    <mergeCell ref="X154:Y154"/>
    <mergeCell ref="A155:C155"/>
    <mergeCell ref="D155:F155"/>
    <mergeCell ref="G155:H155"/>
    <mergeCell ref="I155:K155"/>
    <mergeCell ref="L155:M155"/>
    <mergeCell ref="N155:O155"/>
    <mergeCell ref="P155:Q155"/>
    <mergeCell ref="R155:S155"/>
    <mergeCell ref="T155:U155"/>
    <mergeCell ref="V155:W155"/>
    <mergeCell ref="X155:Y155"/>
    <mergeCell ref="A156:C156"/>
    <mergeCell ref="D156:F156"/>
    <mergeCell ref="G156:H156"/>
    <mergeCell ref="I156:K156"/>
    <mergeCell ref="L156:M156"/>
    <mergeCell ref="N156:O156"/>
    <mergeCell ref="P156:Q156"/>
    <mergeCell ref="R156:S156"/>
    <mergeCell ref="T156:U156"/>
    <mergeCell ref="V156:W156"/>
    <mergeCell ref="X156:Y156"/>
    <mergeCell ref="D157:F157"/>
    <mergeCell ref="G157:H157"/>
    <mergeCell ref="I157:K157"/>
    <mergeCell ref="L157:M157"/>
    <mergeCell ref="N157:O157"/>
    <mergeCell ref="P157:Q157"/>
    <mergeCell ref="R157:S157"/>
    <mergeCell ref="T157:U157"/>
    <mergeCell ref="V157:W157"/>
    <mergeCell ref="X157:Y157"/>
    <mergeCell ref="G159:K159"/>
    <mergeCell ref="L159:O159"/>
    <mergeCell ref="P159:S159"/>
    <mergeCell ref="T159:W159"/>
    <mergeCell ref="X159:Z159"/>
  </mergeCells>
  <printOptions/>
  <pageMargins left="0.5118055555555555" right="0.5118055555555555" top="0.7875" bottom="0.7875" header="0.5118055555555555" footer="0.5118055555555555"/>
  <pageSetup fitToHeight="1" fitToWidth="1"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horacio</dc:creator>
  <cp:keywords/>
  <dc:description/>
  <cp:lastModifiedBy>Jorge Carlos Magno</cp:lastModifiedBy>
  <cp:lastPrinted>2017-03-20T21:05:47Z</cp:lastPrinted>
  <dcterms:created xsi:type="dcterms:W3CDTF">2016-05-24T23:17:18Z</dcterms:created>
  <dcterms:modified xsi:type="dcterms:W3CDTF">2018-12-07T19:31:39Z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