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Gerência de Licitação - ICSEZ\Licitação Apoio Técnico\Novo processo\Processo ICSEZ\Processo SEI\"/>
    </mc:Choice>
  </mc:AlternateContent>
  <xr:revisionPtr revIDLastSave="0" documentId="13_ncr:1_{485ADE22-DDDC-41AC-81B0-76702261E3B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Anexo M-05 uniforme" sheetId="3" r:id="rId1"/>
    <sheet name="Anexo M-05 EPIs" sheetId="4" r:id="rId2"/>
    <sheet name="Anexo M-05 - Materiais" sheetId="5" r:id="rId3"/>
  </sheets>
  <definedNames>
    <definedName name="_xlnm.Print_Area" localSheetId="2">'Anexo M-05 - Materiais'!$A$1:$G$133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0" roundtripDataSignature="AMtx7mh+Bc6Rrbg5Liabyj1psb4ZU0flUw=="/>
    </ext>
  </extLst>
</workbook>
</file>

<file path=xl/calcChain.xml><?xml version="1.0" encoding="utf-8"?>
<calcChain xmlns="http://schemas.openxmlformats.org/spreadsheetml/2006/main">
  <c r="G5" i="5" l="1"/>
  <c r="G4" i="5"/>
  <c r="G110" i="5"/>
  <c r="G88" i="5" l="1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1" i="5"/>
  <c r="G112" i="5"/>
  <c r="G113" i="5"/>
  <c r="G114" i="5"/>
  <c r="G87" i="5"/>
  <c r="G115" i="5" l="1"/>
  <c r="F122" i="5"/>
  <c r="F123" i="5" s="1"/>
  <c r="G120" i="5"/>
  <c r="G121" i="5" s="1"/>
  <c r="F116" i="5"/>
  <c r="F117" i="5" s="1"/>
  <c r="F83" i="5"/>
  <c r="F84" i="5" s="1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F8" i="5"/>
  <c r="F9" i="5" s="1"/>
  <c r="G6" i="5"/>
  <c r="G57" i="5"/>
  <c r="G58" i="5"/>
  <c r="G54" i="5"/>
  <c r="G53" i="5"/>
  <c r="G52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46" i="5"/>
  <c r="G45" i="5"/>
  <c r="G44" i="5"/>
  <c r="G43" i="5"/>
  <c r="G42" i="5"/>
  <c r="G41" i="5"/>
  <c r="G40" i="5"/>
  <c r="G39" i="5"/>
  <c r="G50" i="5"/>
  <c r="G49" i="5"/>
  <c r="G48" i="5"/>
  <c r="G47" i="5"/>
  <c r="G55" i="5"/>
  <c r="G51" i="5"/>
  <c r="G56" i="5"/>
  <c r="G22" i="5"/>
  <c r="G21" i="5"/>
  <c r="G13" i="5"/>
  <c r="G14" i="5"/>
  <c r="G15" i="5"/>
  <c r="G12" i="5"/>
  <c r="G17" i="5"/>
  <c r="G18" i="5"/>
  <c r="G19" i="5"/>
  <c r="G16" i="5"/>
  <c r="G59" i="5"/>
  <c r="G20" i="5"/>
  <c r="E130" i="5" l="1"/>
  <c r="G7" i="5"/>
  <c r="E126" i="5" s="1"/>
  <c r="G122" i="5"/>
  <c r="G116" i="5"/>
  <c r="F130" i="5" s="1"/>
  <c r="G82" i="5"/>
  <c r="E129" i="5" s="1"/>
  <c r="G60" i="5"/>
  <c r="E127" i="5" s="1"/>
  <c r="G61" i="5" l="1"/>
  <c r="F127" i="5" s="1"/>
  <c r="G83" i="5"/>
  <c r="F129" i="5" s="1"/>
  <c r="G123" i="5"/>
  <c r="E128" i="5" s="1"/>
  <c r="F128" i="5" s="1"/>
  <c r="G128" i="5" s="1"/>
  <c r="G117" i="5"/>
  <c r="G8" i="5"/>
  <c r="F126" i="5" s="1"/>
  <c r="G130" i="5" l="1"/>
  <c r="E131" i="5"/>
  <c r="E132" i="5"/>
  <c r="G84" i="5"/>
  <c r="G129" i="5" s="1"/>
  <c r="G9" i="5"/>
  <c r="G126" i="5" s="1"/>
  <c r="G62" i="5"/>
  <c r="G127" i="5" s="1"/>
  <c r="E9" i="4"/>
  <c r="G9" i="4" s="1"/>
  <c r="F132" i="5" l="1"/>
  <c r="E133" i="5"/>
  <c r="F131" i="5"/>
  <c r="E22" i="4"/>
  <c r="G22" i="4" s="1"/>
  <c r="E90" i="3"/>
  <c r="G90" i="3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A31" i="4"/>
  <c r="A32" i="4" s="1"/>
  <c r="A33" i="4" s="1"/>
  <c r="A34" i="4" s="1"/>
  <c r="A35" i="4" s="1"/>
  <c r="E24" i="4"/>
  <c r="G24" i="4" s="1"/>
  <c r="E23" i="4"/>
  <c r="G23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A17" i="4"/>
  <c r="A18" i="4" s="1"/>
  <c r="A19" i="4" s="1"/>
  <c r="A20" i="4" s="1"/>
  <c r="A21" i="4" s="1"/>
  <c r="A22" i="4" s="1"/>
  <c r="A23" i="4" s="1"/>
  <c r="A24" i="4" s="1"/>
  <c r="E10" i="4"/>
  <c r="G10" i="4" s="1"/>
  <c r="E8" i="4"/>
  <c r="G8" i="4" s="1"/>
  <c r="E7" i="4"/>
  <c r="G7" i="4" s="1"/>
  <c r="E6" i="4"/>
  <c r="G6" i="4" s="1"/>
  <c r="G131" i="5" l="1"/>
  <c r="F133" i="5"/>
  <c r="G132" i="5"/>
  <c r="G11" i="4"/>
  <c r="G12" i="4" s="1"/>
  <c r="G25" i="4"/>
  <c r="G26" i="4" s="1"/>
  <c r="G36" i="4"/>
  <c r="E88" i="3"/>
  <c r="G88" i="3" s="1"/>
  <c r="E89" i="3"/>
  <c r="G89" i="3" s="1"/>
  <c r="E85" i="3"/>
  <c r="G85" i="3" s="1"/>
  <c r="E86" i="3"/>
  <c r="E87" i="3"/>
  <c r="G87" i="3" s="1"/>
  <c r="E79" i="3"/>
  <c r="G79" i="3" s="1"/>
  <c r="E78" i="3"/>
  <c r="G78" i="3" s="1"/>
  <c r="E77" i="3"/>
  <c r="G77" i="3" s="1"/>
  <c r="E76" i="3"/>
  <c r="G76" i="3" s="1"/>
  <c r="E75" i="3"/>
  <c r="G75" i="3" s="1"/>
  <c r="A75" i="3"/>
  <c r="A76" i="3" s="1"/>
  <c r="A77" i="3" s="1"/>
  <c r="A78" i="3" s="1"/>
  <c r="A79" i="3" s="1"/>
  <c r="E74" i="3"/>
  <c r="G74" i="3" s="1"/>
  <c r="E64" i="3"/>
  <c r="E65" i="3"/>
  <c r="E66" i="3"/>
  <c r="E67" i="3"/>
  <c r="E68" i="3"/>
  <c r="G68" i="3" s="1"/>
  <c r="E63" i="3"/>
  <c r="E57" i="3"/>
  <c r="G57" i="3" s="1"/>
  <c r="E46" i="3"/>
  <c r="G46" i="3" s="1"/>
  <c r="G39" i="4" l="1"/>
  <c r="G133" i="5"/>
  <c r="G27" i="4"/>
  <c r="G13" i="4"/>
  <c r="G37" i="4"/>
  <c r="G80" i="3"/>
  <c r="G81" i="3" s="1"/>
  <c r="G67" i="3"/>
  <c r="G66" i="3"/>
  <c r="G65" i="3"/>
  <c r="G64" i="3"/>
  <c r="A64" i="3"/>
  <c r="A65" i="3" s="1"/>
  <c r="A66" i="3" s="1"/>
  <c r="G63" i="3"/>
  <c r="E53" i="3"/>
  <c r="G53" i="3" s="1"/>
  <c r="E54" i="3"/>
  <c r="G54" i="3" s="1"/>
  <c r="E55" i="3"/>
  <c r="G55" i="3" s="1"/>
  <c r="E56" i="3"/>
  <c r="G56" i="3" s="1"/>
  <c r="E52" i="3"/>
  <c r="G52" i="3" s="1"/>
  <c r="E34" i="3"/>
  <c r="G34" i="3" s="1"/>
  <c r="A53" i="3"/>
  <c r="A54" i="3" s="1"/>
  <c r="A55" i="3" s="1"/>
  <c r="A56" i="3" s="1"/>
  <c r="A57" i="3" s="1"/>
  <c r="E41" i="3"/>
  <c r="G41" i="3" s="1"/>
  <c r="E42" i="3"/>
  <c r="G42" i="3" s="1"/>
  <c r="E43" i="3"/>
  <c r="G43" i="3" s="1"/>
  <c r="E44" i="3"/>
  <c r="G44" i="3" s="1"/>
  <c r="E45" i="3"/>
  <c r="G45" i="3" s="1"/>
  <c r="E40" i="3"/>
  <c r="G40" i="3" s="1"/>
  <c r="A41" i="3"/>
  <c r="A42" i="3" s="1"/>
  <c r="A43" i="3" s="1"/>
  <c r="A44" i="3" s="1"/>
  <c r="E30" i="3"/>
  <c r="G30" i="3" s="1"/>
  <c r="E31" i="3"/>
  <c r="G31" i="3" s="1"/>
  <c r="E32" i="3"/>
  <c r="G32" i="3" s="1"/>
  <c r="E33" i="3"/>
  <c r="G33" i="3" s="1"/>
  <c r="E29" i="3"/>
  <c r="G29" i="3" s="1"/>
  <c r="A30" i="3"/>
  <c r="A31" i="3" s="1"/>
  <c r="A32" i="3" s="1"/>
  <c r="A33" i="3" s="1"/>
  <c r="E18" i="3"/>
  <c r="G18" i="3" s="1"/>
  <c r="E19" i="3"/>
  <c r="G19" i="3" s="1"/>
  <c r="E20" i="3"/>
  <c r="G20" i="3" s="1"/>
  <c r="E21" i="3"/>
  <c r="G21" i="3" s="1"/>
  <c r="E22" i="3"/>
  <c r="G22" i="3" s="1"/>
  <c r="E23" i="3"/>
  <c r="G23" i="3" s="1"/>
  <c r="E17" i="3"/>
  <c r="G17" i="3" s="1"/>
  <c r="A18" i="3"/>
  <c r="A19" i="3" s="1"/>
  <c r="A20" i="3" s="1"/>
  <c r="A21" i="3" s="1"/>
  <c r="A22" i="3" s="1"/>
  <c r="A23" i="3" s="1"/>
  <c r="G38" i="4" l="1"/>
  <c r="G82" i="3"/>
  <c r="G69" i="3"/>
  <c r="G70" i="3" s="1"/>
  <c r="G58" i="3"/>
  <c r="G59" i="3" s="1"/>
  <c r="G47" i="3"/>
  <c r="A45" i="3"/>
  <c r="A46" i="3" s="1"/>
  <c r="A67" i="3"/>
  <c r="A68" i="3" s="1"/>
  <c r="G35" i="3"/>
  <c r="G36" i="3" s="1"/>
  <c r="A34" i="3"/>
  <c r="G24" i="3"/>
  <c r="G25" i="3" s="1"/>
  <c r="E6" i="3"/>
  <c r="G6" i="3" s="1"/>
  <c r="E7" i="3"/>
  <c r="G7" i="3" s="1"/>
  <c r="E8" i="3"/>
  <c r="G8" i="3" s="1"/>
  <c r="E9" i="3"/>
  <c r="G9" i="3" s="1"/>
  <c r="E10" i="3"/>
  <c r="G10" i="3" s="1"/>
  <c r="E11" i="3"/>
  <c r="G11" i="3" s="1"/>
  <c r="E5" i="3"/>
  <c r="G5" i="3" s="1"/>
  <c r="A6" i="3"/>
  <c r="A7" i="3" s="1"/>
  <c r="A8" i="3" s="1"/>
  <c r="A9" i="3" s="1"/>
  <c r="A10" i="3" s="1"/>
  <c r="A11" i="3" s="1"/>
  <c r="G71" i="3" l="1"/>
  <c r="G60" i="3"/>
  <c r="G48" i="3"/>
  <c r="G26" i="3"/>
  <c r="G37" i="3"/>
  <c r="G12" i="3"/>
  <c r="G13" i="3" l="1"/>
  <c r="G14" i="3" s="1"/>
  <c r="G49" i="3"/>
  <c r="G86" i="3" l="1"/>
  <c r="G91" i="3" s="1"/>
  <c r="G94" i="3" s="1"/>
  <c r="A86" i="3"/>
  <c r="A87" i="3" s="1"/>
  <c r="A88" i="3" s="1"/>
  <c r="A89" i="3" s="1"/>
  <c r="A90" i="3" s="1"/>
  <c r="G92" i="3" l="1"/>
  <c r="G93" i="3" l="1"/>
  <c r="F40" i="4"/>
  <c r="F41" i="4" s="1"/>
  <c r="F61" i="5"/>
  <c r="F62" i="5" s="1"/>
</calcChain>
</file>

<file path=xl/sharedStrings.xml><?xml version="1.0" encoding="utf-8"?>
<sst xmlns="http://schemas.openxmlformats.org/spreadsheetml/2006/main" count="545" uniqueCount="194">
  <si>
    <t>Operário Rural</t>
  </si>
  <si>
    <t>Auxiliar de Almoxarifado</t>
  </si>
  <si>
    <t>Encarregado de Serviços</t>
  </si>
  <si>
    <t>Custo anual</t>
  </si>
  <si>
    <t>Custo mensal</t>
  </si>
  <si>
    <t>EPI´S</t>
  </si>
  <si>
    <t>Item</t>
  </si>
  <si>
    <t>Descrição</t>
  </si>
  <si>
    <t>Unidade</t>
  </si>
  <si>
    <t>Valor Untário</t>
  </si>
  <si>
    <t>Artifice</t>
  </si>
  <si>
    <t>Motorista Categoria D</t>
  </si>
  <si>
    <t>Qtde</t>
  </si>
  <si>
    <t>Valor total</t>
  </si>
  <si>
    <t>Par</t>
  </si>
  <si>
    <t>ANEXO MÓDULO V  (PLANILHA DE CUSTO E FORMAÇÃO DE PREÇO) - UNIFORME</t>
  </si>
  <si>
    <t>UNIFORME</t>
  </si>
  <si>
    <t>Quantidade Total</t>
  </si>
  <si>
    <t>Camisas de mangas curtas, em brim leve ou Oxford</t>
  </si>
  <si>
    <t>Calças, em brim leve ou Oxford</t>
  </si>
  <si>
    <t>Meias tipos soquete, em algodão</t>
  </si>
  <si>
    <t>Cinto com fivela, em couro</t>
  </si>
  <si>
    <t>Boné confeccionado em tecido  de brim</t>
  </si>
  <si>
    <t>Capa de chuva.</t>
  </si>
  <si>
    <t>Camisas tipo 'polo', branca, em Piquet, contendo bolso</t>
  </si>
  <si>
    <t>Calças de malha  ou jeans</t>
  </si>
  <si>
    <t>Sapato fechado antiderrapante em couro</t>
  </si>
  <si>
    <t>ANEXO MÓDULO V  (PLANILHA DE CUSTO E FORMAÇÃO DE PREÇO) - EPI'S</t>
  </si>
  <si>
    <t>Jardineiro Roçador</t>
  </si>
  <si>
    <t>Protetor facial acrilico para roçador</t>
  </si>
  <si>
    <t>Talabarte em Y</t>
  </si>
  <si>
    <t>Valor Total por empregado (Materiais e Equipamentos) - Anual</t>
  </si>
  <si>
    <t>Valor Total por empregado (Materiais e Equipamentos) - MENSAL</t>
  </si>
  <si>
    <t>ANEXO MÓDULO V  (PLANILHA DE CUSTO E FORMAÇÃO DE PREÇO) - MATERIAIS E EQUIPAMENTOS</t>
  </si>
  <si>
    <t>Valor unt</t>
  </si>
  <si>
    <t>Agente de Portaria 12x36 (Diurno) (06 funcionários)</t>
  </si>
  <si>
    <t>Agente de Portaria 12x36 (Noturno)  (10 funcionários)</t>
  </si>
  <si>
    <t>Artifice   (03 funcionários)</t>
  </si>
  <si>
    <t>Copeira (01 funcionária)</t>
  </si>
  <si>
    <t>Roçador/ Podador (2 funcionários)</t>
  </si>
  <si>
    <t>Jardineiro/ Paisagista (1 funcionário)</t>
  </si>
  <si>
    <t>Auxiliar de Almoxarifado (1 funcionário)</t>
  </si>
  <si>
    <t>Motorista Categoria B (1 funcionário)</t>
  </si>
  <si>
    <t>Valor Unitário Médio</t>
  </si>
  <si>
    <t>Valor Total</t>
  </si>
  <si>
    <t>Calçado de segurança tipo botina</t>
  </si>
  <si>
    <t>Quantidade por empregado/ano</t>
  </si>
  <si>
    <t>SUBTOTAL UNIFORME/ANO</t>
  </si>
  <si>
    <t>SUBTOTAL UNIFORME/MÊS</t>
  </si>
  <si>
    <t>SUBTOTAL UNIFORME/EMPREGADO</t>
  </si>
  <si>
    <t>Calças com elástico e cordão, em tecido brim</t>
  </si>
  <si>
    <t>Camisas de mangas compridas, em brim</t>
  </si>
  <si>
    <t>Blusa sem gola, com dois bolsos em tecido oxford</t>
  </si>
  <si>
    <t>Saias ou calças em tecido oxford</t>
  </si>
  <si>
    <t>Toucas em tecido de rede (filó)</t>
  </si>
  <si>
    <t>Aventais impermeáveis</t>
  </si>
  <si>
    <t>Sapatos tipo boneca em couro maleável e de boa qualidade</t>
  </si>
  <si>
    <t>Meias em algodao branca</t>
  </si>
  <si>
    <t>Camisa gola italiana, em tecido brim leve com bolso frontal</t>
  </si>
  <si>
    <t>Calça cós meio elástico em brim</t>
  </si>
  <si>
    <t>Calçados tipo pvc cano longo</t>
  </si>
  <si>
    <t>boné protetor facial e protetor de nuca</t>
  </si>
  <si>
    <t>Avental de segurança confeccionado em couro raspa</t>
  </si>
  <si>
    <t>Óculos de proteção</t>
  </si>
  <si>
    <t>Capacete de segurança tipo B com suspensão</t>
  </si>
  <si>
    <t>Luvas de raspa pigmentada</t>
  </si>
  <si>
    <t>Protetor auditivo</t>
  </si>
  <si>
    <t>Perneira couro com tala de proteção</t>
  </si>
  <si>
    <t>Luvas de raspa</t>
  </si>
  <si>
    <t>Luvas pigmentadas</t>
  </si>
  <si>
    <t>Protetor auricular de silicone tipo plug</t>
  </si>
  <si>
    <t>Protetor auditivo tipo concha</t>
  </si>
  <si>
    <t>Luvas de borracha</t>
  </si>
  <si>
    <t>Calças em tecido brim leve ou oxford</t>
  </si>
  <si>
    <t>TOTAL ANUAL UNIFORMES</t>
  </si>
  <si>
    <t>SUBTOTAL EPIs/ANO</t>
  </si>
  <si>
    <t>SUBTOTAL EPIs/EMPREGADO</t>
  </si>
  <si>
    <t>SUBTOTAL EPIs/MÊS</t>
  </si>
  <si>
    <t>TOTAL ANUAL EPI's</t>
  </si>
  <si>
    <t>Vida útil (mensal)</t>
  </si>
  <si>
    <t>Valor total anual</t>
  </si>
  <si>
    <t>Caixa de ferramentas em aço marca MARCOM modelo 570 ou de qualidade superior, possibilita o uso com cadeado</t>
  </si>
  <si>
    <t>Valor mensal (valor anual/12 meses)</t>
  </si>
  <si>
    <t>Valor mensal por empregado  (valor mensal/quantidade de empregados)</t>
  </si>
  <si>
    <t>Martelo pena 200 g</t>
  </si>
  <si>
    <t>Marreta oitava 1 kg</t>
  </si>
  <si>
    <t>Alicate Universal 8"</t>
  </si>
  <si>
    <t>Alicate corte diagonal 6 ¨</t>
  </si>
  <si>
    <t>Alicate para bico meia cana 6 ¨¨</t>
  </si>
  <si>
    <t>Alicate de pressão 10"</t>
  </si>
  <si>
    <t>Alicate desencapador automático 8"</t>
  </si>
  <si>
    <t>Alicate descascador 9"</t>
  </si>
  <si>
    <t>Chave ajustável 8"</t>
  </si>
  <si>
    <t>Talhadeira 12"</t>
  </si>
  <si>
    <t>Ponteiro 12"</t>
  </si>
  <si>
    <t>Chaves fixas: 6x7, 8x9, 10x11, 12x13, 14x15, 16x17, 18x19 e 20x22</t>
  </si>
  <si>
    <t>Chaves de fenda isolada ponta chata: 3x75, 5x100, 6x150 e 8x150mm</t>
  </si>
  <si>
    <t>Chaves de fenda isolada ponta
cruzada: 3x150, 5x150, 6x150 e 8x150mm</t>
  </si>
  <si>
    <t>Chave teste 1/8x3''</t>
  </si>
  <si>
    <t>Estilete emborrachado 6''</t>
  </si>
  <si>
    <t>Fita isolante</t>
  </si>
  <si>
    <t>Trena 5m</t>
  </si>
  <si>
    <t>Nível de alumínio 300mm</t>
  </si>
  <si>
    <t>Arco de serra fixo 12''</t>
  </si>
  <si>
    <t>Jogo de lâminas para arco de serra</t>
  </si>
  <si>
    <t>Chaves hexagonais: 1.5, 2, 2.5, 3, 4, 5, 6, 8 e 10mm</t>
  </si>
  <si>
    <t>Lanterna plástica recarregável</t>
  </si>
  <si>
    <t>Colher de pedreiro Marca Tramontina de 8” ou de qualidade superior</t>
  </si>
  <si>
    <t>Espátula de aço da Marca tramontina ou de qualidade superior</t>
  </si>
  <si>
    <t>Carrinho de Mão com Caçamba e Braço Metálicos Reforçados da marca Tramontina ou de qualidade Superior</t>
  </si>
  <si>
    <t>Pá de aço quadrada com cabo de madeira 71cm da Marca Tramontina ou de qualidade superior</t>
  </si>
  <si>
    <t>Enxada larga com cabo da Marca Tramontina ou de qualidade superior</t>
  </si>
  <si>
    <t>Plaina Manual</t>
  </si>
  <si>
    <t>Lima triangular 7”</t>
  </si>
  <si>
    <t>Serrote médio</t>
  </si>
  <si>
    <t>Formão para madeira ½”</t>
  </si>
  <si>
    <t>Formão para madeira 1”</t>
  </si>
  <si>
    <t>Chaves americanas 8</t>
  </si>
  <si>
    <t>Chaves americana 10</t>
  </si>
  <si>
    <t>Chaves americana 12</t>
  </si>
  <si>
    <t>Tarracha ½”, ¾” e 1”</t>
  </si>
  <si>
    <t>Furadeira elétrica bivolt 3/8” impacto + martelete</t>
  </si>
  <si>
    <t>Jogos de broca para concreto: S6, S8, S10</t>
  </si>
  <si>
    <t>Jogos de broca para metal: 3,5mm e 4mm</t>
  </si>
  <si>
    <t>Rebitadeira tipo alicate 4 bicos</t>
  </si>
  <si>
    <t>Rebite 3mm x 12mm com 100 unidades</t>
  </si>
  <si>
    <t>Parafusadeira a bateria 12v ou 20v com duas baterias</t>
  </si>
  <si>
    <t>Serra elétrica tico-tico 500w</t>
  </si>
  <si>
    <t>Cortador de cerâmica 75cm</t>
  </si>
  <si>
    <t>Escada de abrir de alumínio 7 degraus</t>
  </si>
  <si>
    <t>Escada extensiva de alumínio 6 metros</t>
  </si>
  <si>
    <t>Livros de ocorrências 50 fls</t>
  </si>
  <si>
    <t>Motosserra marca STILL MODELO MS 382 ou de qualidade Superior, com licença de porte e uso fornecido pelo IBAMA</t>
  </si>
  <si>
    <t>Motosserra marca STILL MODELO MS 660 ou de qualidade Superior, com licença de porte e uso fornecido pelo IBAMA</t>
  </si>
  <si>
    <t>Motopoda marca STILL MODELO HT 133 ou de qualidade Superior, com licença de porte e uso fornecido pelo IBAMA</t>
  </si>
  <si>
    <t>Roçadeiras marca STIHL MODELO FS 220 ou de qualidade Superior;</t>
  </si>
  <si>
    <t>Rolo de fio quadrado de nylon com 312 m</t>
  </si>
  <si>
    <t>Lâminas para roçadeira tipo 2P</t>
  </si>
  <si>
    <t>Conjunto de corte trimcut para roçadeira</t>
  </si>
  <si>
    <t>Limas para Motosserra marca Still ou de qualidade superior</t>
  </si>
  <si>
    <t>Terçado da Marca Tramontina 17" ou de qualidade superior</t>
  </si>
  <si>
    <t>Serrote para poda com cabo metálico extensível Tramontina ou de qualidade superior</t>
  </si>
  <si>
    <t>Gasolina, aplicação em roçadeiras, motosserra e motopoda</t>
  </si>
  <si>
    <t>Óleo lubrificante 2 tempos 500 ML, aplicação em máquinas de cortar e/ou roçar grama</t>
  </si>
  <si>
    <t>Rastelo em aço com 14 dentes, com cabo de 1,20m, de boa qualidade</t>
  </si>
  <si>
    <t>Escada extensiva de 12 metros, em fibra de vidro, degraus degraus em liga alumínio tratada termicamente com frisos antiderrapante, catraca de nulon</t>
  </si>
  <si>
    <t>Protetor de roçagem retrátil. Medidas 1,5m altura x 3 m de largura. Módulo retrátil que após a utilização ocupaa pouco espaço de armazenamento. Com telas de qualidade que retem os detritos, aço de alta resist~encia, com 4 rodas pneumáticas. Estrutura tubulares construídas em aço galvanizado.</t>
  </si>
  <si>
    <t>Corda semi-estática para escala em arvore com 50 metros</t>
  </si>
  <si>
    <t>Cadeirinhas de segurança para trabalho em altura</t>
  </si>
  <si>
    <t>Equipamento de uso coletivo</t>
  </si>
  <si>
    <t>Relógio de ponto eletrônico com leitura biométrica com bateria interna, incluso software para controle de ponto, treinamento, instalação, configuração do equipamento e bobina de papel. Homologado pelo Ministério do Trabalho, segundo norma 1510/2009, marca Henry ou similar</t>
  </si>
  <si>
    <t>Alicate de Poda</t>
  </si>
  <si>
    <t>Arrancador de Inço</t>
  </si>
  <si>
    <t>Aspersores com suporte para fixar no solo</t>
  </si>
  <si>
    <t>Cavadeira com Cabo</t>
  </si>
  <si>
    <t>Chibanca</t>
  </si>
  <si>
    <t>Corda com 30m</t>
  </si>
  <si>
    <t>Enxada</t>
  </si>
  <si>
    <t>Facão</t>
  </si>
  <si>
    <t>Foice</t>
  </si>
  <si>
    <t>Garfo para terra</t>
  </si>
  <si>
    <t>Machado</t>
  </si>
  <si>
    <t>Mangueira de irrigação microperfurada 100m</t>
  </si>
  <si>
    <t>Mangueira para aguação com 50m</t>
  </si>
  <si>
    <t>Pá</t>
  </si>
  <si>
    <t>Podão</t>
  </si>
  <si>
    <t>Pulverizador de 20l</t>
  </si>
  <si>
    <t>Sacho</t>
  </si>
  <si>
    <t>Serra Manual</t>
  </si>
  <si>
    <t>Serrote Corta Galho</t>
  </si>
  <si>
    <t>Tesoura de poda (grande)</t>
  </si>
  <si>
    <t>Tesoura de poda (média)</t>
  </si>
  <si>
    <t>Vassoura de piaçava</t>
  </si>
  <si>
    <t>Vassoura leque</t>
  </si>
  <si>
    <t>Saco em nylon 200 litros para coleta de resíduos orgânicos (folhas, frutos, etc.)</t>
  </si>
  <si>
    <t>Soprador, sugador e triturador de folhas portátil de 2.500w</t>
  </si>
  <si>
    <t>Lanterna elétrica, material: plástico abs resistente a impactos, tipo: tocha, características adicionais: resistente a àgua, tipo lâmpada: 12 leds americanas (110 bright ultra led), tipo bateria: recarregável, alcance máximo: 300 m, recarga bateria: 10 h</t>
  </si>
  <si>
    <t>Prancheta portátil, material: pvc, comprimento: 305 mm, largura: 225 mm, espessura: 7 mm, cor: branca</t>
  </si>
  <si>
    <t>Litro</t>
  </si>
  <si>
    <t>Pacote</t>
  </si>
  <si>
    <t>TOTAL GERAL POR EMPREGADO</t>
  </si>
  <si>
    <t>Cargo</t>
  </si>
  <si>
    <t>Agente de Portaria 12 x 36 (16 funcionários)</t>
  </si>
  <si>
    <t>Artífice (03 funcionários)</t>
  </si>
  <si>
    <t>Roçador/Podador (02 funcionários)</t>
  </si>
  <si>
    <t>Jardineiro/Paisagista (01 funcionário)</t>
  </si>
  <si>
    <t>Auxiliar de Almoxarifado (01 funcionário)</t>
  </si>
  <si>
    <t>Condutor de veículo cat. B (01 funcionário)</t>
  </si>
  <si>
    <t>Custo mensal por empregado</t>
  </si>
  <si>
    <t>VALOR TOTAL</t>
  </si>
  <si>
    <r>
      <t xml:space="preserve">Agente de Portaria   (16 funcionários) - </t>
    </r>
    <r>
      <rPr>
        <b/>
        <sz val="12"/>
        <color rgb="FF000000"/>
        <rFont val="Calibri"/>
        <family val="2"/>
      </rPr>
      <t>Quantitativo para 12 meses de execução contratual</t>
    </r>
  </si>
  <si>
    <r>
      <t xml:space="preserve">Artífice   (03 funcionários) </t>
    </r>
    <r>
      <rPr>
        <b/>
        <sz val="12"/>
        <color rgb="FF000000"/>
        <rFont val="Calibri"/>
        <family val="2"/>
      </rPr>
      <t>- Quantitativo para 12 meses de execução contratual</t>
    </r>
  </si>
  <si>
    <t xml:space="preserve">Roçador/Podador (02 funcionários) - Quantitativo para 12 meses de execução contratual </t>
  </si>
  <si>
    <t>Jardineiro/Paisagista   (01 funcionário) - Quantitativo para 12 meses de execução contratual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</si>
</sst>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&quot;R$&quot;* #,##0.00_-;\-&quot;R$&quot;* #,##0.00_-;_-&quot;R$&quot;* &quot;-&quot;??_-;_-@"/>
    <numFmt numFmtId="171" formatCode="_-&quot;R$&quot;\ * #,##0.00_-;\-&quot;R$&quot;\ * #,##0.00_-;_-&quot;R$&quot;\ * &quot;-&quot;??_-;_-@"/>
    <numFmt numFmtId="172" formatCode="_-[$R$-416]\ * #,##0.00_-;\-[$R$-416]\ * #,##0.00_-;_-[$R$-416]\ * &quot;-&quot;??_-;_-@_-"/>
    <numFmt numFmtId="173" formatCode="#,##0_ ;\-#,##0\ "/>
  </numFmts>
  <fonts count="26" x14ac:knownFonts="1">
    <font>
      <sz val="11"/>
      <color theme="1"/>
      <name val="Arial"/>
    </font>
    <font>
      <sz val="11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name val="Arial"/>
    </font>
    <font>
      <sz val="9"/>
      <color theme="1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4"/>
      <color theme="1"/>
      <name val="Calibri"/>
    </font>
    <font>
      <b/>
      <sz val="12"/>
      <color rgb="FF000000"/>
      <name val="Calibri"/>
    </font>
    <font>
      <sz val="9"/>
      <color rgb="FF000000"/>
      <name val="Calibri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theme="0" tint="-0.249977111117893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171" fontId="1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171" fontId="1" fillId="0" borderId="7" xfId="0" applyNumberFormat="1" applyFont="1" applyBorder="1"/>
    <xf numFmtId="0" fontId="8" fillId="0" borderId="7" xfId="0" applyFont="1" applyBorder="1" applyAlignment="1">
      <alignment vertical="center" wrapText="1"/>
    </xf>
    <xf numFmtId="2" fontId="8" fillId="0" borderId="7" xfId="0" applyNumberFormat="1" applyFont="1" applyBorder="1" applyAlignment="1">
      <alignment horizontal="center" vertical="center"/>
    </xf>
    <xf numFmtId="165" fontId="12" fillId="5" borderId="7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5" fillId="0" borderId="22" xfId="0" applyNumberFormat="1" applyFont="1" applyBorder="1"/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8" borderId="0" xfId="0" applyFont="1" applyFill="1" applyAlignment="1"/>
    <xf numFmtId="171" fontId="15" fillId="9" borderId="22" xfId="0" applyNumberFormat="1" applyFont="1" applyFill="1" applyBorder="1"/>
    <xf numFmtId="0" fontId="2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71" fontId="1" fillId="0" borderId="1" xfId="0" applyNumberFormat="1" applyFont="1" applyFill="1" applyBorder="1"/>
    <xf numFmtId="0" fontId="21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8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72" fontId="9" fillId="3" borderId="22" xfId="0" applyNumberFormat="1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173" fontId="9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172" fontId="15" fillId="0" borderId="22" xfId="0" applyNumberFormat="1" applyFont="1" applyBorder="1" applyAlignment="1"/>
    <xf numFmtId="0" fontId="7" fillId="2" borderId="7" xfId="0" applyFont="1" applyFill="1" applyBorder="1" applyAlignment="1">
      <alignment horizontal="center" vertical="center" wrapText="1"/>
    </xf>
    <xf numFmtId="172" fontId="0" fillId="0" borderId="0" xfId="0" applyNumberFormat="1" applyFont="1" applyAlignment="1"/>
    <xf numFmtId="0" fontId="23" fillId="7" borderId="22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72" fontId="0" fillId="0" borderId="22" xfId="0" applyNumberFormat="1" applyFont="1" applyBorder="1" applyAlignment="1"/>
    <xf numFmtId="172" fontId="13" fillId="10" borderId="0" xfId="0" applyNumberFormat="1" applyFont="1" applyFill="1" applyAlignment="1"/>
    <xf numFmtId="172" fontId="0" fillId="0" borderId="28" xfId="0" applyNumberFormat="1" applyFont="1" applyBorder="1" applyAlignment="1"/>
    <xf numFmtId="172" fontId="13" fillId="10" borderId="5" xfId="0" applyNumberFormat="1" applyFont="1" applyFill="1" applyBorder="1" applyAlignment="1"/>
    <xf numFmtId="0" fontId="21" fillId="5" borderId="1" xfId="0" applyFont="1" applyFill="1" applyBorder="1" applyAlignment="1">
      <alignment horizontal="center" vertical="center"/>
    </xf>
    <xf numFmtId="172" fontId="9" fillId="10" borderId="22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3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16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16" fillId="9" borderId="22" xfId="0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20" fillId="0" borderId="4" xfId="0" applyFont="1" applyBorder="1"/>
    <xf numFmtId="0" fontId="20" fillId="0" borderId="3" xfId="0" applyFont="1" applyBorder="1"/>
    <xf numFmtId="0" fontId="11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7" fillId="2" borderId="1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4" fillId="7" borderId="26" xfId="0" applyFont="1" applyFill="1" applyBorder="1" applyAlignment="1">
      <alignment horizontal="center" vertical="center"/>
    </xf>
    <xf numFmtId="0" fontId="24" fillId="7" borderId="27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3" fillId="1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left" vertical="center" wrapText="1"/>
    </xf>
    <xf numFmtId="165" fontId="12" fillId="1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77"/>
  <sheetViews>
    <sheetView view="pageBreakPreview" zoomScale="110" zoomScaleNormal="100" zoomScaleSheetLayoutView="110" workbookViewId="0">
      <selection activeCell="I89" sqref="I89"/>
    </sheetView>
  </sheetViews>
  <sheetFormatPr defaultColWidth="12.625" defaultRowHeight="15" customHeight="1" x14ac:dyDescent="0.2"/>
  <cols>
    <col min="1" max="1" width="5.5" customWidth="1"/>
    <col min="2" max="2" width="24.5" customWidth="1"/>
    <col min="3" max="3" width="6.5" customWidth="1"/>
    <col min="4" max="4" width="12" customWidth="1"/>
    <col min="5" max="5" width="9" customWidth="1"/>
    <col min="6" max="6" width="9.25" customWidth="1"/>
    <col min="7" max="7" width="11.75" customWidth="1"/>
    <col min="8" max="17" width="7.625" customWidth="1"/>
  </cols>
  <sheetData>
    <row r="1" spans="1:7" ht="15.75" x14ac:dyDescent="0.25">
      <c r="A1" s="74" t="s">
        <v>15</v>
      </c>
      <c r="B1" s="75"/>
      <c r="C1" s="75"/>
      <c r="D1" s="75"/>
      <c r="E1" s="75"/>
      <c r="F1" s="75"/>
      <c r="G1" s="76"/>
    </row>
    <row r="2" spans="1:7" ht="15.75" x14ac:dyDescent="0.2">
      <c r="A2" s="77" t="s">
        <v>16</v>
      </c>
      <c r="B2" s="65"/>
      <c r="C2" s="65"/>
      <c r="D2" s="65"/>
      <c r="E2" s="65"/>
      <c r="F2" s="65"/>
      <c r="G2" s="66"/>
    </row>
    <row r="3" spans="1:7" s="29" customFormat="1" ht="15.75" x14ac:dyDescent="0.2">
      <c r="A3" s="78" t="s">
        <v>35</v>
      </c>
      <c r="B3" s="79"/>
      <c r="C3" s="79"/>
      <c r="D3" s="79"/>
      <c r="E3" s="79"/>
      <c r="F3" s="79"/>
      <c r="G3" s="80"/>
    </row>
    <row r="4" spans="1:7" s="29" customFormat="1" ht="36" customHeight="1" x14ac:dyDescent="0.2">
      <c r="A4" s="30" t="s">
        <v>6</v>
      </c>
      <c r="B4" s="30" t="s">
        <v>7</v>
      </c>
      <c r="C4" s="30" t="s">
        <v>8</v>
      </c>
      <c r="D4" s="28" t="s">
        <v>46</v>
      </c>
      <c r="E4" s="30" t="s">
        <v>17</v>
      </c>
      <c r="F4" s="30" t="s">
        <v>43</v>
      </c>
      <c r="G4" s="30" t="s">
        <v>44</v>
      </c>
    </row>
    <row r="5" spans="1:7" s="29" customFormat="1" ht="25.5" x14ac:dyDescent="0.25">
      <c r="A5" s="5">
        <v>1</v>
      </c>
      <c r="B5" s="6" t="s">
        <v>18</v>
      </c>
      <c r="C5" s="7" t="s">
        <v>8</v>
      </c>
      <c r="D5" s="18">
        <v>4</v>
      </c>
      <c r="E5" s="18">
        <f>D5*6</f>
        <v>24</v>
      </c>
      <c r="F5" s="9"/>
      <c r="G5" s="10">
        <f t="shared" ref="G5:G10" si="0">F5*E5</f>
        <v>0</v>
      </c>
    </row>
    <row r="6" spans="1:7" s="29" customFormat="1" x14ac:dyDescent="0.25">
      <c r="A6" s="5">
        <f t="shared" ref="A6:A11" si="1">SUM(A5+1)</f>
        <v>2</v>
      </c>
      <c r="B6" s="6" t="s">
        <v>19</v>
      </c>
      <c r="C6" s="7" t="s">
        <v>8</v>
      </c>
      <c r="D6" s="18">
        <v>2</v>
      </c>
      <c r="E6" s="18">
        <f t="shared" ref="E6:E11" si="2">D6*6</f>
        <v>12</v>
      </c>
      <c r="F6" s="9"/>
      <c r="G6" s="10">
        <f t="shared" si="0"/>
        <v>0</v>
      </c>
    </row>
    <row r="7" spans="1:7" s="29" customFormat="1" ht="30" customHeight="1" x14ac:dyDescent="0.25">
      <c r="A7" s="5">
        <f t="shared" si="1"/>
        <v>3</v>
      </c>
      <c r="B7" s="6" t="s">
        <v>20</v>
      </c>
      <c r="C7" s="7" t="s">
        <v>14</v>
      </c>
      <c r="D7" s="18">
        <v>4</v>
      </c>
      <c r="E7" s="18">
        <f t="shared" si="2"/>
        <v>24</v>
      </c>
      <c r="F7" s="9"/>
      <c r="G7" s="10">
        <f t="shared" si="0"/>
        <v>0</v>
      </c>
    </row>
    <row r="8" spans="1:7" s="29" customFormat="1" x14ac:dyDescent="0.25">
      <c r="A8" s="5">
        <f t="shared" si="1"/>
        <v>4</v>
      </c>
      <c r="B8" s="33" t="s">
        <v>45</v>
      </c>
      <c r="C8" s="7" t="s">
        <v>14</v>
      </c>
      <c r="D8" s="18">
        <v>1</v>
      </c>
      <c r="E8" s="18">
        <f t="shared" si="2"/>
        <v>6</v>
      </c>
      <c r="F8" s="9"/>
      <c r="G8" s="10">
        <f t="shared" si="0"/>
        <v>0</v>
      </c>
    </row>
    <row r="9" spans="1:7" s="29" customFormat="1" x14ac:dyDescent="0.25">
      <c r="A9" s="5">
        <f t="shared" si="1"/>
        <v>5</v>
      </c>
      <c r="B9" s="6" t="s">
        <v>21</v>
      </c>
      <c r="C9" s="7" t="s">
        <v>8</v>
      </c>
      <c r="D9" s="18">
        <v>1</v>
      </c>
      <c r="E9" s="18">
        <f t="shared" si="2"/>
        <v>6</v>
      </c>
      <c r="F9" s="9"/>
      <c r="G9" s="10">
        <f t="shared" si="0"/>
        <v>0</v>
      </c>
    </row>
    <row r="10" spans="1:7" s="29" customFormat="1" ht="25.5" x14ac:dyDescent="0.25">
      <c r="A10" s="5">
        <f t="shared" si="1"/>
        <v>6</v>
      </c>
      <c r="B10" s="6" t="s">
        <v>22</v>
      </c>
      <c r="C10" s="7" t="s">
        <v>8</v>
      </c>
      <c r="D10" s="18">
        <v>1</v>
      </c>
      <c r="E10" s="18">
        <f t="shared" si="2"/>
        <v>6</v>
      </c>
      <c r="F10" s="9"/>
      <c r="G10" s="10">
        <f t="shared" si="0"/>
        <v>0</v>
      </c>
    </row>
    <row r="11" spans="1:7" s="29" customFormat="1" x14ac:dyDescent="0.25">
      <c r="A11" s="5">
        <f t="shared" si="1"/>
        <v>7</v>
      </c>
      <c r="B11" s="6" t="s">
        <v>23</v>
      </c>
      <c r="C11" s="7" t="s">
        <v>8</v>
      </c>
      <c r="D11" s="18">
        <v>1</v>
      </c>
      <c r="E11" s="18">
        <f t="shared" si="2"/>
        <v>6</v>
      </c>
      <c r="F11" s="9"/>
      <c r="G11" s="10">
        <f>F11*E11</f>
        <v>0</v>
      </c>
    </row>
    <row r="12" spans="1:7" s="29" customFormat="1" x14ac:dyDescent="0.25">
      <c r="A12" s="70" t="s">
        <v>47</v>
      </c>
      <c r="B12" s="71"/>
      <c r="C12" s="71"/>
      <c r="D12" s="71"/>
      <c r="E12" s="71"/>
      <c r="F12" s="71"/>
      <c r="G12" s="27">
        <f>SUM(G5:G11)</f>
        <v>0</v>
      </c>
    </row>
    <row r="13" spans="1:7" s="29" customFormat="1" x14ac:dyDescent="0.25">
      <c r="A13" s="70" t="s">
        <v>49</v>
      </c>
      <c r="B13" s="71"/>
      <c r="C13" s="71"/>
      <c r="D13" s="71"/>
      <c r="E13" s="71"/>
      <c r="F13" s="71"/>
      <c r="G13" s="27">
        <f>G12/6</f>
        <v>0</v>
      </c>
    </row>
    <row r="14" spans="1:7" s="29" customFormat="1" x14ac:dyDescent="0.25">
      <c r="A14" s="70" t="s">
        <v>48</v>
      </c>
      <c r="B14" s="71"/>
      <c r="C14" s="71"/>
      <c r="D14" s="71"/>
      <c r="E14" s="71"/>
      <c r="F14" s="71"/>
      <c r="G14" s="27">
        <f>G13/12</f>
        <v>0</v>
      </c>
    </row>
    <row r="15" spans="1:7" s="29" customFormat="1" ht="15.75" x14ac:dyDescent="0.2">
      <c r="A15" s="78" t="s">
        <v>36</v>
      </c>
      <c r="B15" s="79"/>
      <c r="C15" s="79"/>
      <c r="D15" s="79"/>
      <c r="E15" s="79"/>
      <c r="F15" s="79"/>
      <c r="G15" s="80"/>
    </row>
    <row r="16" spans="1:7" s="29" customFormat="1" ht="36" customHeight="1" x14ac:dyDescent="0.2">
      <c r="A16" s="30" t="s">
        <v>6</v>
      </c>
      <c r="B16" s="30" t="s">
        <v>7</v>
      </c>
      <c r="C16" s="30" t="s">
        <v>8</v>
      </c>
      <c r="D16" s="28" t="s">
        <v>46</v>
      </c>
      <c r="E16" s="30" t="s">
        <v>17</v>
      </c>
      <c r="F16" s="30" t="s">
        <v>43</v>
      </c>
      <c r="G16" s="30" t="s">
        <v>44</v>
      </c>
    </row>
    <row r="17" spans="1:7" s="29" customFormat="1" ht="25.5" x14ac:dyDescent="0.25">
      <c r="A17" s="5">
        <v>1</v>
      </c>
      <c r="B17" s="6" t="s">
        <v>18</v>
      </c>
      <c r="C17" s="7" t="s">
        <v>8</v>
      </c>
      <c r="D17" s="18">
        <v>4</v>
      </c>
      <c r="E17" s="18">
        <f>D17*10</f>
        <v>40</v>
      </c>
      <c r="F17" s="9"/>
      <c r="G17" s="10">
        <f t="shared" ref="G17:G23" si="3">F17*E17</f>
        <v>0</v>
      </c>
    </row>
    <row r="18" spans="1:7" s="29" customFormat="1" x14ac:dyDescent="0.25">
      <c r="A18" s="5">
        <f t="shared" ref="A18:A23" si="4">SUM(A17+1)</f>
        <v>2</v>
      </c>
      <c r="B18" s="33" t="s">
        <v>19</v>
      </c>
      <c r="C18" s="7" t="s">
        <v>8</v>
      </c>
      <c r="D18" s="18">
        <v>2</v>
      </c>
      <c r="E18" s="18">
        <f t="shared" ref="E18:E23" si="5">D18*10</f>
        <v>20</v>
      </c>
      <c r="F18" s="9"/>
      <c r="G18" s="10">
        <f t="shared" si="3"/>
        <v>0</v>
      </c>
    </row>
    <row r="19" spans="1:7" s="29" customFormat="1" ht="30" customHeight="1" x14ac:dyDescent="0.25">
      <c r="A19" s="5">
        <f t="shared" si="4"/>
        <v>3</v>
      </c>
      <c r="B19" s="6" t="s">
        <v>20</v>
      </c>
      <c r="C19" s="7" t="s">
        <v>14</v>
      </c>
      <c r="D19" s="18">
        <v>4</v>
      </c>
      <c r="E19" s="18">
        <f t="shared" si="5"/>
        <v>40</v>
      </c>
      <c r="F19" s="9"/>
      <c r="G19" s="10">
        <f t="shared" si="3"/>
        <v>0</v>
      </c>
    </row>
    <row r="20" spans="1:7" s="29" customFormat="1" x14ac:dyDescent="0.25">
      <c r="A20" s="5">
        <f t="shared" si="4"/>
        <v>4</v>
      </c>
      <c r="B20" s="33" t="s">
        <v>45</v>
      </c>
      <c r="C20" s="7" t="s">
        <v>14</v>
      </c>
      <c r="D20" s="18">
        <v>1</v>
      </c>
      <c r="E20" s="18">
        <f t="shared" si="5"/>
        <v>10</v>
      </c>
      <c r="F20" s="9"/>
      <c r="G20" s="10">
        <f t="shared" si="3"/>
        <v>0</v>
      </c>
    </row>
    <row r="21" spans="1:7" s="29" customFormat="1" x14ac:dyDescent="0.25">
      <c r="A21" s="5">
        <f t="shared" si="4"/>
        <v>5</v>
      </c>
      <c r="B21" s="6" t="s">
        <v>21</v>
      </c>
      <c r="C21" s="7" t="s">
        <v>8</v>
      </c>
      <c r="D21" s="18">
        <v>1</v>
      </c>
      <c r="E21" s="18">
        <f t="shared" si="5"/>
        <v>10</v>
      </c>
      <c r="F21" s="9"/>
      <c r="G21" s="10">
        <f t="shared" si="3"/>
        <v>0</v>
      </c>
    </row>
    <row r="22" spans="1:7" s="29" customFormat="1" ht="25.5" x14ac:dyDescent="0.25">
      <c r="A22" s="5">
        <f t="shared" si="4"/>
        <v>6</v>
      </c>
      <c r="B22" s="6" t="s">
        <v>22</v>
      </c>
      <c r="C22" s="7" t="s">
        <v>8</v>
      </c>
      <c r="D22" s="18">
        <v>1</v>
      </c>
      <c r="E22" s="18">
        <f t="shared" si="5"/>
        <v>10</v>
      </c>
      <c r="F22" s="9"/>
      <c r="G22" s="10">
        <f t="shared" si="3"/>
        <v>0</v>
      </c>
    </row>
    <row r="23" spans="1:7" s="29" customFormat="1" x14ac:dyDescent="0.25">
      <c r="A23" s="5">
        <f t="shared" si="4"/>
        <v>7</v>
      </c>
      <c r="B23" s="6" t="s">
        <v>23</v>
      </c>
      <c r="C23" s="7" t="s">
        <v>8</v>
      </c>
      <c r="D23" s="18">
        <v>1</v>
      </c>
      <c r="E23" s="18">
        <f t="shared" si="5"/>
        <v>10</v>
      </c>
      <c r="F23" s="9"/>
      <c r="G23" s="10">
        <f t="shared" si="3"/>
        <v>0</v>
      </c>
    </row>
    <row r="24" spans="1:7" s="29" customFormat="1" x14ac:dyDescent="0.25">
      <c r="A24" s="70" t="s">
        <v>47</v>
      </c>
      <c r="B24" s="71"/>
      <c r="C24" s="71"/>
      <c r="D24" s="71"/>
      <c r="E24" s="71"/>
      <c r="F24" s="71"/>
      <c r="G24" s="27">
        <f>SUM(G17:G23)</f>
        <v>0</v>
      </c>
    </row>
    <row r="25" spans="1:7" s="29" customFormat="1" x14ac:dyDescent="0.25">
      <c r="A25" s="70" t="s">
        <v>49</v>
      </c>
      <c r="B25" s="71"/>
      <c r="C25" s="71"/>
      <c r="D25" s="71"/>
      <c r="E25" s="71"/>
      <c r="F25" s="71"/>
      <c r="G25" s="27">
        <f>G24/10</f>
        <v>0</v>
      </c>
    </row>
    <row r="26" spans="1:7" s="29" customFormat="1" x14ac:dyDescent="0.25">
      <c r="A26" s="70" t="s">
        <v>48</v>
      </c>
      <c r="B26" s="71"/>
      <c r="C26" s="71"/>
      <c r="D26" s="71"/>
      <c r="E26" s="71"/>
      <c r="F26" s="71"/>
      <c r="G26" s="27">
        <f>G25/12</f>
        <v>0</v>
      </c>
    </row>
    <row r="27" spans="1:7" s="29" customFormat="1" ht="15.75" x14ac:dyDescent="0.2">
      <c r="A27" s="78" t="s">
        <v>37</v>
      </c>
      <c r="B27" s="79"/>
      <c r="C27" s="79"/>
      <c r="D27" s="79"/>
      <c r="E27" s="79"/>
      <c r="F27" s="79"/>
      <c r="G27" s="80"/>
    </row>
    <row r="28" spans="1:7" s="29" customFormat="1" ht="36" customHeight="1" x14ac:dyDescent="0.2">
      <c r="A28" s="30" t="s">
        <v>6</v>
      </c>
      <c r="B28" s="30" t="s">
        <v>7</v>
      </c>
      <c r="C28" s="30" t="s">
        <v>8</v>
      </c>
      <c r="D28" s="28" t="s">
        <v>46</v>
      </c>
      <c r="E28" s="30" t="s">
        <v>17</v>
      </c>
      <c r="F28" s="30" t="s">
        <v>43</v>
      </c>
      <c r="G28" s="30" t="s">
        <v>44</v>
      </c>
    </row>
    <row r="29" spans="1:7" s="29" customFormat="1" ht="25.5" x14ac:dyDescent="0.25">
      <c r="A29" s="5">
        <v>1</v>
      </c>
      <c r="B29" s="33" t="s">
        <v>51</v>
      </c>
      <c r="C29" s="7" t="s">
        <v>8</v>
      </c>
      <c r="D29" s="18">
        <v>4</v>
      </c>
      <c r="E29" s="18">
        <f>D29*3</f>
        <v>12</v>
      </c>
      <c r="F29" s="9"/>
      <c r="G29" s="10">
        <f>F29*E29</f>
        <v>0</v>
      </c>
    </row>
    <row r="30" spans="1:7" s="29" customFormat="1" ht="25.5" x14ac:dyDescent="0.25">
      <c r="A30" s="5">
        <f t="shared" ref="A30:A33" si="6">SUM(A29+1)</f>
        <v>2</v>
      </c>
      <c r="B30" s="33" t="s">
        <v>50</v>
      </c>
      <c r="C30" s="7" t="s">
        <v>8</v>
      </c>
      <c r="D30" s="18">
        <v>2</v>
      </c>
      <c r="E30" s="18">
        <f t="shared" ref="E30:E34" si="7">D30*3</f>
        <v>6</v>
      </c>
      <c r="F30" s="9"/>
      <c r="G30" s="10">
        <f t="shared" ref="G30:G33" si="8">F30*E30</f>
        <v>0</v>
      </c>
    </row>
    <row r="31" spans="1:7" s="29" customFormat="1" ht="30" customHeight="1" x14ac:dyDescent="0.25">
      <c r="A31" s="5">
        <f t="shared" si="6"/>
        <v>3</v>
      </c>
      <c r="B31" s="6" t="s">
        <v>20</v>
      </c>
      <c r="C31" s="7" t="s">
        <v>14</v>
      </c>
      <c r="D31" s="18">
        <v>4</v>
      </c>
      <c r="E31" s="18">
        <f t="shared" si="7"/>
        <v>12</v>
      </c>
      <c r="F31" s="9"/>
      <c r="G31" s="10">
        <f t="shared" si="8"/>
        <v>0</v>
      </c>
    </row>
    <row r="32" spans="1:7" s="29" customFormat="1" x14ac:dyDescent="0.25">
      <c r="A32" s="5">
        <f t="shared" si="6"/>
        <v>4</v>
      </c>
      <c r="B32" s="33" t="s">
        <v>45</v>
      </c>
      <c r="C32" s="7" t="s">
        <v>14</v>
      </c>
      <c r="D32" s="18">
        <v>1</v>
      </c>
      <c r="E32" s="18">
        <f t="shared" si="7"/>
        <v>3</v>
      </c>
      <c r="F32" s="9"/>
      <c r="G32" s="10">
        <f t="shared" si="8"/>
        <v>0</v>
      </c>
    </row>
    <row r="33" spans="1:7" s="29" customFormat="1" ht="25.5" x14ac:dyDescent="0.25">
      <c r="A33" s="5">
        <f t="shared" si="6"/>
        <v>5</v>
      </c>
      <c r="B33" s="6" t="s">
        <v>22</v>
      </c>
      <c r="C33" s="7" t="s">
        <v>8</v>
      </c>
      <c r="D33" s="18">
        <v>1</v>
      </c>
      <c r="E33" s="18">
        <f t="shared" si="7"/>
        <v>3</v>
      </c>
      <c r="F33" s="9"/>
      <c r="G33" s="10">
        <f t="shared" si="8"/>
        <v>0</v>
      </c>
    </row>
    <row r="34" spans="1:7" s="29" customFormat="1" x14ac:dyDescent="0.25">
      <c r="A34" s="5">
        <f>SUM(A32+1)</f>
        <v>5</v>
      </c>
      <c r="B34" s="6" t="s">
        <v>23</v>
      </c>
      <c r="C34" s="7" t="s">
        <v>8</v>
      </c>
      <c r="D34" s="18">
        <v>1</v>
      </c>
      <c r="E34" s="18">
        <f t="shared" si="7"/>
        <v>3</v>
      </c>
      <c r="F34" s="9"/>
      <c r="G34" s="10">
        <f>F34*E34</f>
        <v>0</v>
      </c>
    </row>
    <row r="35" spans="1:7" s="29" customFormat="1" x14ac:dyDescent="0.25">
      <c r="A35" s="70" t="s">
        <v>47</v>
      </c>
      <c r="B35" s="71"/>
      <c r="C35" s="71"/>
      <c r="D35" s="71"/>
      <c r="E35" s="71"/>
      <c r="F35" s="71"/>
      <c r="G35" s="27">
        <f>SUM(G29:G34)</f>
        <v>0</v>
      </c>
    </row>
    <row r="36" spans="1:7" s="29" customFormat="1" x14ac:dyDescent="0.25">
      <c r="A36" s="70" t="s">
        <v>49</v>
      </c>
      <c r="B36" s="71"/>
      <c r="C36" s="71"/>
      <c r="D36" s="71"/>
      <c r="E36" s="71"/>
      <c r="F36" s="71"/>
      <c r="G36" s="27">
        <f>G35/3</f>
        <v>0</v>
      </c>
    </row>
    <row r="37" spans="1:7" s="29" customFormat="1" x14ac:dyDescent="0.25">
      <c r="A37" s="70" t="s">
        <v>48</v>
      </c>
      <c r="B37" s="71"/>
      <c r="C37" s="71"/>
      <c r="D37" s="71"/>
      <c r="E37" s="71"/>
      <c r="F37" s="71"/>
      <c r="G37" s="27">
        <f>G36/12</f>
        <v>0</v>
      </c>
    </row>
    <row r="38" spans="1:7" s="29" customFormat="1" ht="15.75" x14ac:dyDescent="0.2">
      <c r="A38" s="81" t="s">
        <v>38</v>
      </c>
      <c r="B38" s="79"/>
      <c r="C38" s="79"/>
      <c r="D38" s="79"/>
      <c r="E38" s="79"/>
      <c r="F38" s="79"/>
      <c r="G38" s="80"/>
    </row>
    <row r="39" spans="1:7" s="29" customFormat="1" ht="36" customHeight="1" x14ac:dyDescent="0.2">
      <c r="A39" s="30" t="s">
        <v>6</v>
      </c>
      <c r="B39" s="30" t="s">
        <v>7</v>
      </c>
      <c r="C39" s="30" t="s">
        <v>8</v>
      </c>
      <c r="D39" s="28" t="s">
        <v>46</v>
      </c>
      <c r="E39" s="30" t="s">
        <v>17</v>
      </c>
      <c r="F39" s="30" t="s">
        <v>43</v>
      </c>
      <c r="G39" s="30" t="s">
        <v>44</v>
      </c>
    </row>
    <row r="40" spans="1:7" s="29" customFormat="1" ht="25.5" x14ac:dyDescent="0.25">
      <c r="A40" s="5">
        <v>1</v>
      </c>
      <c r="B40" s="33" t="s">
        <v>52</v>
      </c>
      <c r="C40" s="7" t="s">
        <v>8</v>
      </c>
      <c r="D40" s="18">
        <v>4</v>
      </c>
      <c r="E40" s="18">
        <f>D40</f>
        <v>4</v>
      </c>
      <c r="F40" s="9"/>
      <c r="G40" s="10">
        <f>F40*E40</f>
        <v>0</v>
      </c>
    </row>
    <row r="41" spans="1:7" s="29" customFormat="1" x14ac:dyDescent="0.25">
      <c r="A41" s="5">
        <f t="shared" ref="A41:A46" si="9">SUM(A40+1)</f>
        <v>2</v>
      </c>
      <c r="B41" s="33" t="s">
        <v>53</v>
      </c>
      <c r="C41" s="7" t="s">
        <v>8</v>
      </c>
      <c r="D41" s="18">
        <v>2</v>
      </c>
      <c r="E41" s="18">
        <f t="shared" ref="E41:E45" si="10">D41</f>
        <v>2</v>
      </c>
      <c r="F41" s="9"/>
      <c r="G41" s="10">
        <f t="shared" ref="G41:G44" si="11">F41*E41</f>
        <v>0</v>
      </c>
    </row>
    <row r="42" spans="1:7" s="29" customFormat="1" ht="30" customHeight="1" x14ac:dyDescent="0.25">
      <c r="A42" s="5">
        <f t="shared" si="9"/>
        <v>3</v>
      </c>
      <c r="B42" s="33" t="s">
        <v>54</v>
      </c>
      <c r="C42" s="63" t="s">
        <v>8</v>
      </c>
      <c r="D42" s="18">
        <v>2</v>
      </c>
      <c r="E42" s="18">
        <f t="shared" si="10"/>
        <v>2</v>
      </c>
      <c r="F42" s="9"/>
      <c r="G42" s="10">
        <f t="shared" si="11"/>
        <v>0</v>
      </c>
    </row>
    <row r="43" spans="1:7" s="29" customFormat="1" x14ac:dyDescent="0.25">
      <c r="A43" s="5">
        <f t="shared" si="9"/>
        <v>4</v>
      </c>
      <c r="B43" s="33" t="s">
        <v>55</v>
      </c>
      <c r="C43" s="63" t="s">
        <v>8</v>
      </c>
      <c r="D43" s="18">
        <v>2</v>
      </c>
      <c r="E43" s="18">
        <f t="shared" si="10"/>
        <v>2</v>
      </c>
      <c r="F43" s="9"/>
      <c r="G43" s="10">
        <f t="shared" si="11"/>
        <v>0</v>
      </c>
    </row>
    <row r="44" spans="1:7" s="29" customFormat="1" ht="25.5" x14ac:dyDescent="0.25">
      <c r="A44" s="5">
        <f t="shared" si="9"/>
        <v>5</v>
      </c>
      <c r="B44" s="33" t="s">
        <v>56</v>
      </c>
      <c r="C44" s="63" t="s">
        <v>14</v>
      </c>
      <c r="D44" s="18">
        <v>1</v>
      </c>
      <c r="E44" s="18">
        <f t="shared" si="10"/>
        <v>1</v>
      </c>
      <c r="F44" s="9"/>
      <c r="G44" s="10">
        <f t="shared" si="11"/>
        <v>0</v>
      </c>
    </row>
    <row r="45" spans="1:7" s="29" customFormat="1" x14ac:dyDescent="0.25">
      <c r="A45" s="5">
        <f t="shared" si="9"/>
        <v>6</v>
      </c>
      <c r="B45" s="33" t="s">
        <v>57</v>
      </c>
      <c r="C45" s="63" t="s">
        <v>14</v>
      </c>
      <c r="D45" s="18">
        <v>1</v>
      </c>
      <c r="E45" s="18">
        <f t="shared" si="10"/>
        <v>1</v>
      </c>
      <c r="F45" s="9"/>
      <c r="G45" s="10">
        <f>F45*E45</f>
        <v>0</v>
      </c>
    </row>
    <row r="46" spans="1:7" s="29" customFormat="1" x14ac:dyDescent="0.25">
      <c r="A46" s="5">
        <f t="shared" si="9"/>
        <v>7</v>
      </c>
      <c r="B46" s="6" t="s">
        <v>23</v>
      </c>
      <c r="C46" s="7" t="s">
        <v>8</v>
      </c>
      <c r="D46" s="18">
        <v>1</v>
      </c>
      <c r="E46" s="18">
        <f>D46</f>
        <v>1</v>
      </c>
      <c r="F46" s="9"/>
      <c r="G46" s="10">
        <f>F46*E46</f>
        <v>0</v>
      </c>
    </row>
    <row r="47" spans="1:7" s="29" customFormat="1" x14ac:dyDescent="0.25">
      <c r="A47" s="70" t="s">
        <v>47</v>
      </c>
      <c r="B47" s="71"/>
      <c r="C47" s="71"/>
      <c r="D47" s="71"/>
      <c r="E47" s="71"/>
      <c r="F47" s="71"/>
      <c r="G47" s="27">
        <f>SUM(G40:G46)</f>
        <v>0</v>
      </c>
    </row>
    <row r="48" spans="1:7" s="29" customFormat="1" x14ac:dyDescent="0.25">
      <c r="A48" s="70" t="s">
        <v>49</v>
      </c>
      <c r="B48" s="71"/>
      <c r="C48" s="71"/>
      <c r="D48" s="71"/>
      <c r="E48" s="71"/>
      <c r="F48" s="71"/>
      <c r="G48" s="27">
        <f>G47</f>
        <v>0</v>
      </c>
    </row>
    <row r="49" spans="1:7" s="29" customFormat="1" x14ac:dyDescent="0.25">
      <c r="A49" s="70" t="s">
        <v>48</v>
      </c>
      <c r="B49" s="71"/>
      <c r="C49" s="71"/>
      <c r="D49" s="71"/>
      <c r="E49" s="71"/>
      <c r="F49" s="71"/>
      <c r="G49" s="27">
        <f>G48/12</f>
        <v>0</v>
      </c>
    </row>
    <row r="50" spans="1:7" s="29" customFormat="1" ht="15.75" x14ac:dyDescent="0.2">
      <c r="A50" s="78" t="s">
        <v>39</v>
      </c>
      <c r="B50" s="79"/>
      <c r="C50" s="79"/>
      <c r="D50" s="79"/>
      <c r="E50" s="79"/>
      <c r="F50" s="79"/>
      <c r="G50" s="80"/>
    </row>
    <row r="51" spans="1:7" s="29" customFormat="1" ht="36" customHeight="1" x14ac:dyDescent="0.2">
      <c r="A51" s="30" t="s">
        <v>6</v>
      </c>
      <c r="B51" s="30" t="s">
        <v>7</v>
      </c>
      <c r="C51" s="30" t="s">
        <v>8</v>
      </c>
      <c r="D51" s="28" t="s">
        <v>46</v>
      </c>
      <c r="E51" s="30" t="s">
        <v>17</v>
      </c>
      <c r="F51" s="30" t="s">
        <v>43</v>
      </c>
      <c r="G51" s="30" t="s">
        <v>44</v>
      </c>
    </row>
    <row r="52" spans="1:7" s="29" customFormat="1" ht="25.5" x14ac:dyDescent="0.25">
      <c r="A52" s="5">
        <v>1</v>
      </c>
      <c r="B52" s="33" t="s">
        <v>58</v>
      </c>
      <c r="C52" s="7" t="s">
        <v>8</v>
      </c>
      <c r="D52" s="18">
        <v>4</v>
      </c>
      <c r="E52" s="18">
        <f>D52*2</f>
        <v>8</v>
      </c>
      <c r="F52" s="9"/>
      <c r="G52" s="10">
        <f>F52*E52</f>
        <v>0</v>
      </c>
    </row>
    <row r="53" spans="1:7" s="29" customFormat="1" x14ac:dyDescent="0.25">
      <c r="A53" s="5">
        <f t="shared" ref="A53:A57" si="12">SUM(A52+1)</f>
        <v>2</v>
      </c>
      <c r="B53" s="33" t="s">
        <v>59</v>
      </c>
      <c r="C53" s="7" t="s">
        <v>8</v>
      </c>
      <c r="D53" s="18">
        <v>4</v>
      </c>
      <c r="E53" s="18">
        <f t="shared" ref="E53:E56" si="13">D53*2</f>
        <v>8</v>
      </c>
      <c r="F53" s="9"/>
      <c r="G53" s="10">
        <f t="shared" ref="G53:G56" si="14">F53*E53</f>
        <v>0</v>
      </c>
    </row>
    <row r="54" spans="1:7" s="29" customFormat="1" ht="30" customHeight="1" x14ac:dyDescent="0.25">
      <c r="A54" s="5">
        <f t="shared" si="12"/>
        <v>3</v>
      </c>
      <c r="B54" s="33" t="s">
        <v>20</v>
      </c>
      <c r="C54" s="7" t="s">
        <v>14</v>
      </c>
      <c r="D54" s="18">
        <v>4</v>
      </c>
      <c r="E54" s="18">
        <f t="shared" si="13"/>
        <v>8</v>
      </c>
      <c r="F54" s="9"/>
      <c r="G54" s="10">
        <f t="shared" si="14"/>
        <v>0</v>
      </c>
    </row>
    <row r="55" spans="1:7" s="29" customFormat="1" x14ac:dyDescent="0.25">
      <c r="A55" s="5">
        <f t="shared" si="12"/>
        <v>4</v>
      </c>
      <c r="B55" s="33" t="s">
        <v>60</v>
      </c>
      <c r="C55" s="7" t="s">
        <v>14</v>
      </c>
      <c r="D55" s="18">
        <v>1</v>
      </c>
      <c r="E55" s="18">
        <f t="shared" si="13"/>
        <v>2</v>
      </c>
      <c r="F55" s="9"/>
      <c r="G55" s="10">
        <f t="shared" si="14"/>
        <v>0</v>
      </c>
    </row>
    <row r="56" spans="1:7" s="29" customFormat="1" ht="25.5" x14ac:dyDescent="0.25">
      <c r="A56" s="5">
        <f t="shared" si="12"/>
        <v>5</v>
      </c>
      <c r="B56" s="33" t="s">
        <v>61</v>
      </c>
      <c r="C56" s="7" t="s">
        <v>8</v>
      </c>
      <c r="D56" s="18">
        <v>1</v>
      </c>
      <c r="E56" s="18">
        <f t="shared" si="13"/>
        <v>2</v>
      </c>
      <c r="F56" s="9"/>
      <c r="G56" s="10">
        <f t="shared" si="14"/>
        <v>0</v>
      </c>
    </row>
    <row r="57" spans="1:7" s="29" customFormat="1" x14ac:dyDescent="0.25">
      <c r="A57" s="5">
        <f t="shared" si="12"/>
        <v>6</v>
      </c>
      <c r="B57" s="6" t="s">
        <v>23</v>
      </c>
      <c r="C57" s="7" t="s">
        <v>8</v>
      </c>
      <c r="D57" s="18">
        <v>1</v>
      </c>
      <c r="E57" s="18">
        <f>D57*2</f>
        <v>2</v>
      </c>
      <c r="F57" s="9"/>
      <c r="G57" s="10">
        <f t="shared" ref="G57" si="15">F57*E57</f>
        <v>0</v>
      </c>
    </row>
    <row r="58" spans="1:7" s="29" customFormat="1" x14ac:dyDescent="0.25">
      <c r="A58" s="70" t="s">
        <v>47</v>
      </c>
      <c r="B58" s="71"/>
      <c r="C58" s="71"/>
      <c r="D58" s="71"/>
      <c r="E58" s="71"/>
      <c r="F58" s="71"/>
      <c r="G58" s="27">
        <f>SUM(G52:G57)</f>
        <v>0</v>
      </c>
    </row>
    <row r="59" spans="1:7" s="29" customFormat="1" x14ac:dyDescent="0.25">
      <c r="A59" s="70" t="s">
        <v>49</v>
      </c>
      <c r="B59" s="71"/>
      <c r="C59" s="71"/>
      <c r="D59" s="71"/>
      <c r="E59" s="71"/>
      <c r="F59" s="71"/>
      <c r="G59" s="27">
        <f>G58/2</f>
        <v>0</v>
      </c>
    </row>
    <row r="60" spans="1:7" s="29" customFormat="1" x14ac:dyDescent="0.25">
      <c r="A60" s="70" t="s">
        <v>48</v>
      </c>
      <c r="B60" s="71"/>
      <c r="C60" s="71"/>
      <c r="D60" s="71"/>
      <c r="E60" s="71"/>
      <c r="F60" s="71"/>
      <c r="G60" s="27">
        <f>G59/12</f>
        <v>0</v>
      </c>
    </row>
    <row r="61" spans="1:7" s="29" customFormat="1" ht="15.75" x14ac:dyDescent="0.2">
      <c r="A61" s="78" t="s">
        <v>40</v>
      </c>
      <c r="B61" s="79"/>
      <c r="C61" s="79"/>
      <c r="D61" s="79"/>
      <c r="E61" s="79"/>
      <c r="F61" s="79"/>
      <c r="G61" s="80"/>
    </row>
    <row r="62" spans="1:7" s="29" customFormat="1" ht="36" customHeight="1" x14ac:dyDescent="0.2">
      <c r="A62" s="30" t="s">
        <v>6</v>
      </c>
      <c r="B62" s="30" t="s">
        <v>7</v>
      </c>
      <c r="C62" s="30" t="s">
        <v>8</v>
      </c>
      <c r="D62" s="28" t="s">
        <v>46</v>
      </c>
      <c r="E62" s="30" t="s">
        <v>17</v>
      </c>
      <c r="F62" s="30" t="s">
        <v>43</v>
      </c>
      <c r="G62" s="30" t="s">
        <v>44</v>
      </c>
    </row>
    <row r="63" spans="1:7" s="29" customFormat="1" ht="25.5" x14ac:dyDescent="0.25">
      <c r="A63" s="5">
        <v>1</v>
      </c>
      <c r="B63" s="33" t="s">
        <v>51</v>
      </c>
      <c r="C63" s="7" t="s">
        <v>8</v>
      </c>
      <c r="D63" s="18">
        <v>4</v>
      </c>
      <c r="E63" s="18">
        <f>D63</f>
        <v>4</v>
      </c>
      <c r="F63" s="9"/>
      <c r="G63" s="10">
        <f>F63*E63</f>
        <v>0</v>
      </c>
    </row>
    <row r="64" spans="1:7" s="29" customFormat="1" x14ac:dyDescent="0.25">
      <c r="A64" s="5">
        <f t="shared" ref="A64:A68" si="16">SUM(A63+1)</f>
        <v>2</v>
      </c>
      <c r="B64" s="33" t="s">
        <v>59</v>
      </c>
      <c r="C64" s="7" t="s">
        <v>8</v>
      </c>
      <c r="D64" s="18">
        <v>4</v>
      </c>
      <c r="E64" s="18">
        <f t="shared" ref="E64:E68" si="17">D64</f>
        <v>4</v>
      </c>
      <c r="F64" s="9"/>
      <c r="G64" s="10">
        <f t="shared" ref="G64:G67" si="18">F64*E64</f>
        <v>0</v>
      </c>
    </row>
    <row r="65" spans="1:7" s="29" customFormat="1" ht="30" customHeight="1" x14ac:dyDescent="0.25">
      <c r="A65" s="5">
        <f t="shared" si="16"/>
        <v>3</v>
      </c>
      <c r="B65" s="33" t="s">
        <v>20</v>
      </c>
      <c r="C65" s="7" t="s">
        <v>14</v>
      </c>
      <c r="D65" s="18">
        <v>4</v>
      </c>
      <c r="E65" s="18">
        <f t="shared" si="17"/>
        <v>4</v>
      </c>
      <c r="F65" s="9"/>
      <c r="G65" s="10">
        <f t="shared" si="18"/>
        <v>0</v>
      </c>
    </row>
    <row r="66" spans="1:7" s="29" customFormat="1" x14ac:dyDescent="0.25">
      <c r="A66" s="5">
        <f t="shared" si="16"/>
        <v>4</v>
      </c>
      <c r="B66" s="33" t="s">
        <v>60</v>
      </c>
      <c r="C66" s="7" t="s">
        <v>14</v>
      </c>
      <c r="D66" s="18">
        <v>1</v>
      </c>
      <c r="E66" s="18">
        <f t="shared" si="17"/>
        <v>1</v>
      </c>
      <c r="F66" s="9"/>
      <c r="G66" s="10">
        <f t="shared" si="18"/>
        <v>0</v>
      </c>
    </row>
    <row r="67" spans="1:7" s="29" customFormat="1" ht="25.5" x14ac:dyDescent="0.25">
      <c r="A67" s="5">
        <f t="shared" si="16"/>
        <v>5</v>
      </c>
      <c r="B67" s="33" t="s">
        <v>61</v>
      </c>
      <c r="C67" s="7" t="s">
        <v>8</v>
      </c>
      <c r="D67" s="18">
        <v>1</v>
      </c>
      <c r="E67" s="18">
        <f t="shared" si="17"/>
        <v>1</v>
      </c>
      <c r="F67" s="9"/>
      <c r="G67" s="10">
        <f t="shared" si="18"/>
        <v>0</v>
      </c>
    </row>
    <row r="68" spans="1:7" s="29" customFormat="1" x14ac:dyDescent="0.25">
      <c r="A68" s="5">
        <f t="shared" si="16"/>
        <v>6</v>
      </c>
      <c r="B68" s="6" t="s">
        <v>23</v>
      </c>
      <c r="C68" s="7" t="s">
        <v>8</v>
      </c>
      <c r="D68" s="18">
        <v>1</v>
      </c>
      <c r="E68" s="18">
        <f t="shared" si="17"/>
        <v>1</v>
      </c>
      <c r="F68" s="9"/>
      <c r="G68" s="10">
        <f t="shared" ref="G68" si="19">F68*E68</f>
        <v>0</v>
      </c>
    </row>
    <row r="69" spans="1:7" s="29" customFormat="1" x14ac:dyDescent="0.25">
      <c r="A69" s="70" t="s">
        <v>47</v>
      </c>
      <c r="B69" s="71"/>
      <c r="C69" s="71"/>
      <c r="D69" s="71"/>
      <c r="E69" s="71"/>
      <c r="F69" s="71"/>
      <c r="G69" s="27">
        <f>SUM(G63:G68)</f>
        <v>0</v>
      </c>
    </row>
    <row r="70" spans="1:7" s="29" customFormat="1" x14ac:dyDescent="0.25">
      <c r="A70" s="70" t="s">
        <v>49</v>
      </c>
      <c r="B70" s="71"/>
      <c r="C70" s="71"/>
      <c r="D70" s="71"/>
      <c r="E70" s="71"/>
      <c r="F70" s="71"/>
      <c r="G70" s="27">
        <f>G69</f>
        <v>0</v>
      </c>
    </row>
    <row r="71" spans="1:7" s="29" customFormat="1" x14ac:dyDescent="0.25">
      <c r="A71" s="70" t="s">
        <v>48</v>
      </c>
      <c r="B71" s="71"/>
      <c r="C71" s="71"/>
      <c r="D71" s="71"/>
      <c r="E71" s="71"/>
      <c r="F71" s="71"/>
      <c r="G71" s="27">
        <f>G70/12</f>
        <v>0</v>
      </c>
    </row>
    <row r="72" spans="1:7" s="29" customFormat="1" ht="15.75" x14ac:dyDescent="0.2">
      <c r="A72" s="78" t="s">
        <v>41</v>
      </c>
      <c r="B72" s="79"/>
      <c r="C72" s="79"/>
      <c r="D72" s="79"/>
      <c r="E72" s="79"/>
      <c r="F72" s="79"/>
      <c r="G72" s="80"/>
    </row>
    <row r="73" spans="1:7" s="29" customFormat="1" ht="36" customHeight="1" x14ac:dyDescent="0.2">
      <c r="A73" s="30" t="s">
        <v>6</v>
      </c>
      <c r="B73" s="30" t="s">
        <v>7</v>
      </c>
      <c r="C73" s="30" t="s">
        <v>8</v>
      </c>
      <c r="D73" s="28" t="s">
        <v>46</v>
      </c>
      <c r="E73" s="30" t="s">
        <v>17</v>
      </c>
      <c r="F73" s="30" t="s">
        <v>43</v>
      </c>
      <c r="G73" s="30" t="s">
        <v>44</v>
      </c>
    </row>
    <row r="74" spans="1:7" s="29" customFormat="1" ht="25.5" x14ac:dyDescent="0.25">
      <c r="A74" s="5">
        <v>1</v>
      </c>
      <c r="B74" s="6" t="s">
        <v>18</v>
      </c>
      <c r="C74" s="7" t="s">
        <v>8</v>
      </c>
      <c r="D74" s="18">
        <v>4</v>
      </c>
      <c r="E74" s="18">
        <f>D74</f>
        <v>4</v>
      </c>
      <c r="F74" s="9"/>
      <c r="G74" s="10">
        <f>F74*E74</f>
        <v>0</v>
      </c>
    </row>
    <row r="75" spans="1:7" s="29" customFormat="1" ht="25.5" x14ac:dyDescent="0.25">
      <c r="A75" s="5">
        <f t="shared" ref="A75:A79" si="20">SUM(A74+1)</f>
        <v>2</v>
      </c>
      <c r="B75" s="33" t="s">
        <v>73</v>
      </c>
      <c r="C75" s="7" t="s">
        <v>8</v>
      </c>
      <c r="D75" s="18">
        <v>2</v>
      </c>
      <c r="E75" s="18">
        <f t="shared" ref="E75:E78" si="21">D75</f>
        <v>2</v>
      </c>
      <c r="F75" s="9"/>
      <c r="G75" s="10">
        <f t="shared" ref="G75:G78" si="22">F75*E75</f>
        <v>0</v>
      </c>
    </row>
    <row r="76" spans="1:7" s="29" customFormat="1" ht="30" customHeight="1" x14ac:dyDescent="0.25">
      <c r="A76" s="5">
        <f t="shared" si="20"/>
        <v>3</v>
      </c>
      <c r="B76" s="33" t="s">
        <v>20</v>
      </c>
      <c r="C76" s="7" t="s">
        <v>14</v>
      </c>
      <c r="D76" s="18">
        <v>2</v>
      </c>
      <c r="E76" s="18">
        <f t="shared" si="21"/>
        <v>2</v>
      </c>
      <c r="F76" s="9"/>
      <c r="G76" s="10">
        <f t="shared" si="22"/>
        <v>0</v>
      </c>
    </row>
    <row r="77" spans="1:7" s="29" customFormat="1" x14ac:dyDescent="0.25">
      <c r="A77" s="5">
        <f t="shared" si="20"/>
        <v>4</v>
      </c>
      <c r="B77" s="33" t="s">
        <v>45</v>
      </c>
      <c r="C77" s="7" t="s">
        <v>14</v>
      </c>
      <c r="D77" s="18">
        <v>2</v>
      </c>
      <c r="E77" s="18">
        <f t="shared" si="21"/>
        <v>2</v>
      </c>
      <c r="F77" s="9"/>
      <c r="G77" s="10">
        <f t="shared" si="22"/>
        <v>0</v>
      </c>
    </row>
    <row r="78" spans="1:7" s="29" customFormat="1" x14ac:dyDescent="0.25">
      <c r="A78" s="5">
        <f t="shared" si="20"/>
        <v>5</v>
      </c>
      <c r="B78" s="33" t="s">
        <v>21</v>
      </c>
      <c r="C78" s="7" t="s">
        <v>8</v>
      </c>
      <c r="D78" s="18">
        <v>1</v>
      </c>
      <c r="E78" s="18">
        <f t="shared" si="21"/>
        <v>1</v>
      </c>
      <c r="F78" s="9"/>
      <c r="G78" s="10">
        <f t="shared" si="22"/>
        <v>0</v>
      </c>
    </row>
    <row r="79" spans="1:7" s="29" customFormat="1" x14ac:dyDescent="0.25">
      <c r="A79" s="5">
        <f t="shared" si="20"/>
        <v>6</v>
      </c>
      <c r="B79" s="6" t="s">
        <v>23</v>
      </c>
      <c r="C79" s="7" t="s">
        <v>8</v>
      </c>
      <c r="D79" s="18">
        <v>1</v>
      </c>
      <c r="E79" s="18">
        <f>D79</f>
        <v>1</v>
      </c>
      <c r="F79" s="9"/>
      <c r="G79" s="10">
        <f>F79*E79</f>
        <v>0</v>
      </c>
    </row>
    <row r="80" spans="1:7" s="29" customFormat="1" x14ac:dyDescent="0.25">
      <c r="A80" s="70" t="s">
        <v>47</v>
      </c>
      <c r="B80" s="71"/>
      <c r="C80" s="71"/>
      <c r="D80" s="71"/>
      <c r="E80" s="71"/>
      <c r="F80" s="71"/>
      <c r="G80" s="27">
        <f>SUM(G74:G79)</f>
        <v>0</v>
      </c>
    </row>
    <row r="81" spans="1:7" s="29" customFormat="1" x14ac:dyDescent="0.25">
      <c r="A81" s="70" t="s">
        <v>49</v>
      </c>
      <c r="B81" s="71"/>
      <c r="C81" s="71"/>
      <c r="D81" s="71"/>
      <c r="E81" s="71"/>
      <c r="F81" s="71"/>
      <c r="G81" s="27">
        <f>G80</f>
        <v>0</v>
      </c>
    </row>
    <row r="82" spans="1:7" s="29" customFormat="1" x14ac:dyDescent="0.25">
      <c r="A82" s="70" t="s">
        <v>48</v>
      </c>
      <c r="B82" s="71"/>
      <c r="C82" s="71"/>
      <c r="D82" s="71"/>
      <c r="E82" s="71"/>
      <c r="F82" s="71"/>
      <c r="G82" s="27">
        <f>G81/12</f>
        <v>0</v>
      </c>
    </row>
    <row r="83" spans="1:7" s="29" customFormat="1" ht="15.75" x14ac:dyDescent="0.2">
      <c r="A83" s="78" t="s">
        <v>42</v>
      </c>
      <c r="B83" s="79"/>
      <c r="C83" s="79"/>
      <c r="D83" s="79"/>
      <c r="E83" s="79"/>
      <c r="F83" s="79"/>
      <c r="G83" s="80"/>
    </row>
    <row r="84" spans="1:7" ht="36" customHeight="1" x14ac:dyDescent="0.2">
      <c r="A84" s="30" t="s">
        <v>6</v>
      </c>
      <c r="B84" s="30" t="s">
        <v>7</v>
      </c>
      <c r="C84" s="30" t="s">
        <v>8</v>
      </c>
      <c r="D84" s="1" t="s">
        <v>12</v>
      </c>
      <c r="E84" s="30" t="s">
        <v>17</v>
      </c>
      <c r="F84" s="30" t="s">
        <v>43</v>
      </c>
      <c r="G84" s="30" t="s">
        <v>44</v>
      </c>
    </row>
    <row r="85" spans="1:7" ht="25.5" x14ac:dyDescent="0.25">
      <c r="A85" s="5">
        <v>1</v>
      </c>
      <c r="B85" s="26" t="s">
        <v>24</v>
      </c>
      <c r="C85" s="11" t="s">
        <v>8</v>
      </c>
      <c r="D85" s="8">
        <v>4</v>
      </c>
      <c r="E85" s="18">
        <f t="shared" ref="E85:E88" si="23">D85</f>
        <v>4</v>
      </c>
      <c r="F85" s="12"/>
      <c r="G85" s="10">
        <f>F85*E85</f>
        <v>0</v>
      </c>
    </row>
    <row r="86" spans="1:7" x14ac:dyDescent="0.25">
      <c r="A86" s="5">
        <f t="shared" ref="A86:A90" si="24">SUM(A85+1)</f>
        <v>2</v>
      </c>
      <c r="B86" s="6" t="s">
        <v>25</v>
      </c>
      <c r="C86" s="7" t="s">
        <v>8</v>
      </c>
      <c r="D86" s="8">
        <v>2</v>
      </c>
      <c r="E86" s="18">
        <f t="shared" si="23"/>
        <v>2</v>
      </c>
      <c r="F86" s="9"/>
      <c r="G86" s="10">
        <f t="shared" ref="G86:G87" si="25">F86*E86</f>
        <v>0</v>
      </c>
    </row>
    <row r="87" spans="1:7" s="29" customFormat="1" ht="30" customHeight="1" x14ac:dyDescent="0.25">
      <c r="A87" s="5">
        <f t="shared" si="24"/>
        <v>3</v>
      </c>
      <c r="B87" s="33" t="s">
        <v>20</v>
      </c>
      <c r="C87" s="7" t="s">
        <v>14</v>
      </c>
      <c r="D87" s="18">
        <v>4</v>
      </c>
      <c r="E87" s="18">
        <f t="shared" si="23"/>
        <v>4</v>
      </c>
      <c r="F87" s="9"/>
      <c r="G87" s="10">
        <f t="shared" si="25"/>
        <v>0</v>
      </c>
    </row>
    <row r="88" spans="1:7" ht="25.5" x14ac:dyDescent="0.25">
      <c r="A88" s="5">
        <f t="shared" si="24"/>
        <v>4</v>
      </c>
      <c r="B88" s="23" t="s">
        <v>26</v>
      </c>
      <c r="C88" s="21" t="s">
        <v>14</v>
      </c>
      <c r="D88" s="24">
        <v>1</v>
      </c>
      <c r="E88" s="18">
        <f t="shared" si="23"/>
        <v>1</v>
      </c>
      <c r="F88" s="25"/>
      <c r="G88" s="22">
        <f>F88*E88</f>
        <v>0</v>
      </c>
    </row>
    <row r="89" spans="1:7" s="29" customFormat="1" x14ac:dyDescent="0.25">
      <c r="A89" s="5">
        <f t="shared" si="24"/>
        <v>5</v>
      </c>
      <c r="B89" s="33" t="s">
        <v>21</v>
      </c>
      <c r="C89" s="7" t="s">
        <v>8</v>
      </c>
      <c r="D89" s="18">
        <v>1</v>
      </c>
      <c r="E89" s="18">
        <f>D89</f>
        <v>1</v>
      </c>
      <c r="F89" s="9"/>
      <c r="G89" s="10">
        <f>F89*E89</f>
        <v>0</v>
      </c>
    </row>
    <row r="90" spans="1:7" s="31" customFormat="1" x14ac:dyDescent="0.25">
      <c r="A90" s="5">
        <f t="shared" si="24"/>
        <v>6</v>
      </c>
      <c r="B90" s="6" t="s">
        <v>23</v>
      </c>
      <c r="C90" s="7" t="s">
        <v>8</v>
      </c>
      <c r="D90" s="18">
        <v>1</v>
      </c>
      <c r="E90" s="18">
        <f>D90</f>
        <v>1</v>
      </c>
      <c r="F90" s="9"/>
      <c r="G90" s="10">
        <f>F90*E90</f>
        <v>0</v>
      </c>
    </row>
    <row r="91" spans="1:7" s="29" customFormat="1" x14ac:dyDescent="0.25">
      <c r="A91" s="70" t="s">
        <v>47</v>
      </c>
      <c r="B91" s="71"/>
      <c r="C91" s="71"/>
      <c r="D91" s="71"/>
      <c r="E91" s="71"/>
      <c r="F91" s="71"/>
      <c r="G91" s="27">
        <f>SUM(G85:G90)</f>
        <v>0</v>
      </c>
    </row>
    <row r="92" spans="1:7" s="29" customFormat="1" x14ac:dyDescent="0.25">
      <c r="A92" s="70" t="s">
        <v>49</v>
      </c>
      <c r="B92" s="71"/>
      <c r="C92" s="71"/>
      <c r="D92" s="71"/>
      <c r="E92" s="71"/>
      <c r="F92" s="71"/>
      <c r="G92" s="27">
        <f>G91</f>
        <v>0</v>
      </c>
    </row>
    <row r="93" spans="1:7" s="29" customFormat="1" x14ac:dyDescent="0.25">
      <c r="A93" s="70" t="s">
        <v>48</v>
      </c>
      <c r="B93" s="71"/>
      <c r="C93" s="71"/>
      <c r="D93" s="71"/>
      <c r="E93" s="71"/>
      <c r="F93" s="71"/>
      <c r="G93" s="27">
        <f>G92/12</f>
        <v>0</v>
      </c>
    </row>
    <row r="94" spans="1:7" x14ac:dyDescent="0.25">
      <c r="A94" s="72" t="s">
        <v>74</v>
      </c>
      <c r="B94" s="73"/>
      <c r="C94" s="73"/>
      <c r="D94" s="73"/>
      <c r="E94" s="73"/>
      <c r="F94" s="73"/>
      <c r="G94" s="35">
        <f>SUM(G12,G24,G35,G47,G58,G69,G80,G91)</f>
        <v>0</v>
      </c>
    </row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</sheetData>
  <mergeCells count="35">
    <mergeCell ref="A94:F94"/>
    <mergeCell ref="A1:G1"/>
    <mergeCell ref="A2:G2"/>
    <mergeCell ref="A3:G3"/>
    <mergeCell ref="A15:G15"/>
    <mergeCell ref="A38:G38"/>
    <mergeCell ref="A27:G27"/>
    <mergeCell ref="A50:G50"/>
    <mergeCell ref="A83:G83"/>
    <mergeCell ref="A61:G61"/>
    <mergeCell ref="A72:G72"/>
    <mergeCell ref="A13:F13"/>
    <mergeCell ref="A12:F12"/>
    <mergeCell ref="A24:F24"/>
    <mergeCell ref="A25:F25"/>
    <mergeCell ref="A35:F35"/>
    <mergeCell ref="A36:F36"/>
    <mergeCell ref="A26:F26"/>
    <mergeCell ref="A14:F14"/>
    <mergeCell ref="A37:F37"/>
    <mergeCell ref="A47:F47"/>
    <mergeCell ref="A48:F48"/>
    <mergeCell ref="A49:F49"/>
    <mergeCell ref="A58:F58"/>
    <mergeCell ref="A59:F59"/>
    <mergeCell ref="A60:F60"/>
    <mergeCell ref="A69:F69"/>
    <mergeCell ref="A70:F70"/>
    <mergeCell ref="A71:F71"/>
    <mergeCell ref="A93:F93"/>
    <mergeCell ref="A80:F80"/>
    <mergeCell ref="A81:F81"/>
    <mergeCell ref="A82:F82"/>
    <mergeCell ref="A91:F91"/>
    <mergeCell ref="A92:F9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21"/>
  <sheetViews>
    <sheetView view="pageBreakPreview" zoomScaleNormal="100" zoomScaleSheetLayoutView="100" workbookViewId="0">
      <selection activeCell="W35" sqref="W35"/>
    </sheetView>
  </sheetViews>
  <sheetFormatPr defaultColWidth="12.625" defaultRowHeight="15" customHeight="1" x14ac:dyDescent="0.2"/>
  <cols>
    <col min="1" max="1" width="6" customWidth="1"/>
    <col min="2" max="2" width="29.625" customWidth="1"/>
    <col min="3" max="3" width="7.625" customWidth="1"/>
    <col min="4" max="4" width="6.625" customWidth="1"/>
    <col min="5" max="5" width="7.5" customWidth="1"/>
    <col min="6" max="6" width="11.125" customWidth="1"/>
    <col min="7" max="7" width="20.375" customWidth="1"/>
    <col min="8" max="8" width="5.5" hidden="1" customWidth="1"/>
    <col min="9" max="9" width="8.375" hidden="1" customWidth="1"/>
    <col min="10" max="10" width="4.375" hidden="1" customWidth="1"/>
    <col min="11" max="12" width="11.375" hidden="1" customWidth="1"/>
    <col min="13" max="13" width="8.375" hidden="1" customWidth="1"/>
    <col min="14" max="14" width="4.875" hidden="1" customWidth="1"/>
    <col min="15" max="15" width="9.125" hidden="1" customWidth="1"/>
    <col min="16" max="16" width="4.375" hidden="1" customWidth="1"/>
    <col min="17" max="17" width="8.875" hidden="1" customWidth="1"/>
    <col min="18" max="18" width="4.375" hidden="1" customWidth="1"/>
    <col min="19" max="19" width="8.875" hidden="1" customWidth="1"/>
    <col min="20" max="26" width="7.625" customWidth="1"/>
  </cols>
  <sheetData>
    <row r="1" spans="1:19" ht="18.75" x14ac:dyDescent="0.3">
      <c r="A1" s="86" t="s">
        <v>27</v>
      </c>
      <c r="B1" s="65"/>
      <c r="C1" s="65"/>
      <c r="D1" s="65"/>
      <c r="E1" s="65"/>
      <c r="F1" s="65"/>
      <c r="G1" s="66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</row>
    <row r="2" spans="1:19" x14ac:dyDescent="0.2">
      <c r="A2" s="87" t="s">
        <v>5</v>
      </c>
      <c r="B2" s="65"/>
      <c r="C2" s="65"/>
      <c r="D2" s="65"/>
      <c r="E2" s="65"/>
      <c r="F2" s="65"/>
      <c r="G2" s="6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ht="23.25" hidden="1" customHeight="1" x14ac:dyDescent="0.2">
      <c r="A3" s="54" t="s">
        <v>6</v>
      </c>
      <c r="B3" s="54" t="s">
        <v>7</v>
      </c>
      <c r="C3" s="54" t="s">
        <v>8</v>
      </c>
      <c r="D3" s="17"/>
      <c r="E3" s="54" t="s">
        <v>9</v>
      </c>
      <c r="F3" s="17"/>
      <c r="G3" s="4"/>
      <c r="H3" s="84" t="s">
        <v>10</v>
      </c>
      <c r="I3" s="68"/>
      <c r="J3" s="67" t="s">
        <v>11</v>
      </c>
      <c r="K3" s="68"/>
      <c r="L3" s="67" t="s">
        <v>28</v>
      </c>
      <c r="M3" s="68"/>
      <c r="N3" s="67" t="s">
        <v>0</v>
      </c>
      <c r="O3" s="68"/>
      <c r="P3" s="67" t="s">
        <v>1</v>
      </c>
      <c r="Q3" s="69"/>
      <c r="R3" s="82" t="s">
        <v>2</v>
      </c>
      <c r="S3" s="83"/>
    </row>
    <row r="4" spans="1:19" s="31" customFormat="1" ht="15.75" x14ac:dyDescent="0.2">
      <c r="A4" s="78" t="s">
        <v>37</v>
      </c>
      <c r="B4" s="79"/>
      <c r="C4" s="79"/>
      <c r="D4" s="79"/>
      <c r="E4" s="79"/>
      <c r="F4" s="79"/>
      <c r="G4" s="80"/>
    </row>
    <row r="5" spans="1:19" s="31" customFormat="1" ht="36" customHeight="1" x14ac:dyDescent="0.2">
      <c r="A5" s="32" t="s">
        <v>6</v>
      </c>
      <c r="B5" s="32" t="s">
        <v>7</v>
      </c>
      <c r="C5" s="32" t="s">
        <v>8</v>
      </c>
      <c r="D5" s="28" t="s">
        <v>46</v>
      </c>
      <c r="E5" s="32" t="s">
        <v>17</v>
      </c>
      <c r="F5" s="32" t="s">
        <v>43</v>
      </c>
      <c r="G5" s="32" t="s">
        <v>44</v>
      </c>
    </row>
    <row r="6" spans="1:19" s="34" customFormat="1" x14ac:dyDescent="0.25">
      <c r="A6" s="5">
        <v>1</v>
      </c>
      <c r="B6" s="36" t="s">
        <v>63</v>
      </c>
      <c r="C6" s="37" t="s">
        <v>8</v>
      </c>
      <c r="D6" s="38">
        <v>1</v>
      </c>
      <c r="E6" s="38">
        <f t="shared" ref="E6:E10" si="0">D6*3</f>
        <v>3</v>
      </c>
      <c r="F6" s="101"/>
      <c r="G6" s="39">
        <f>F6*E6</f>
        <v>0</v>
      </c>
    </row>
    <row r="7" spans="1:19" s="34" customFormat="1" ht="25.5" x14ac:dyDescent="0.25">
      <c r="A7" s="5">
        <v>2</v>
      </c>
      <c r="B7" s="36" t="s">
        <v>64</v>
      </c>
      <c r="C7" s="37" t="s">
        <v>8</v>
      </c>
      <c r="D7" s="38">
        <v>1</v>
      </c>
      <c r="E7" s="38">
        <f t="shared" si="0"/>
        <v>3</v>
      </c>
      <c r="F7" s="101"/>
      <c r="G7" s="39">
        <f>F7*E7</f>
        <v>0</v>
      </c>
    </row>
    <row r="8" spans="1:19" s="34" customFormat="1" x14ac:dyDescent="0.25">
      <c r="A8" s="5">
        <v>3</v>
      </c>
      <c r="B8" s="36" t="s">
        <v>65</v>
      </c>
      <c r="C8" s="40" t="s">
        <v>14</v>
      </c>
      <c r="D8" s="38">
        <v>2</v>
      </c>
      <c r="E8" s="38">
        <f t="shared" si="0"/>
        <v>6</v>
      </c>
      <c r="F8" s="101"/>
      <c r="G8" s="39">
        <f>F8*E8</f>
        <v>0</v>
      </c>
    </row>
    <row r="9" spans="1:19" s="34" customFormat="1" x14ac:dyDescent="0.25">
      <c r="A9" s="5">
        <v>4</v>
      </c>
      <c r="B9" s="36" t="s">
        <v>66</v>
      </c>
      <c r="C9" s="40" t="s">
        <v>14</v>
      </c>
      <c r="D9" s="38">
        <v>1</v>
      </c>
      <c r="E9" s="38">
        <f t="shared" ref="E9" si="1">D9*3</f>
        <v>3</v>
      </c>
      <c r="F9" s="101"/>
      <c r="G9" s="39">
        <f>F9*E9</f>
        <v>0</v>
      </c>
    </row>
    <row r="10" spans="1:19" s="34" customFormat="1" x14ac:dyDescent="0.25">
      <c r="A10" s="5">
        <v>5</v>
      </c>
      <c r="B10" s="36" t="s">
        <v>30</v>
      </c>
      <c r="C10" s="40" t="s">
        <v>8</v>
      </c>
      <c r="D10" s="38">
        <v>1</v>
      </c>
      <c r="E10" s="38">
        <f t="shared" si="0"/>
        <v>3</v>
      </c>
      <c r="F10" s="101"/>
      <c r="G10" s="39">
        <f>F10*E10</f>
        <v>0</v>
      </c>
    </row>
    <row r="11" spans="1:19" s="31" customFormat="1" x14ac:dyDescent="0.25">
      <c r="A11" s="70" t="s">
        <v>75</v>
      </c>
      <c r="B11" s="71"/>
      <c r="C11" s="71"/>
      <c r="D11" s="71"/>
      <c r="E11" s="71"/>
      <c r="F11" s="71"/>
      <c r="G11" s="27">
        <f>SUM(G6:G10)</f>
        <v>0</v>
      </c>
    </row>
    <row r="12" spans="1:19" s="31" customFormat="1" x14ac:dyDescent="0.25">
      <c r="A12" s="70" t="s">
        <v>76</v>
      </c>
      <c r="B12" s="71"/>
      <c r="C12" s="71"/>
      <c r="D12" s="71"/>
      <c r="E12" s="71"/>
      <c r="F12" s="71"/>
      <c r="G12" s="27">
        <f>G11/3</f>
        <v>0</v>
      </c>
    </row>
    <row r="13" spans="1:19" s="31" customFormat="1" x14ac:dyDescent="0.25">
      <c r="A13" s="70" t="s">
        <v>77</v>
      </c>
      <c r="B13" s="71"/>
      <c r="C13" s="71"/>
      <c r="D13" s="71"/>
      <c r="E13" s="71"/>
      <c r="F13" s="71"/>
      <c r="G13" s="27">
        <f>G12/12</f>
        <v>0</v>
      </c>
    </row>
    <row r="14" spans="1:19" s="31" customFormat="1" ht="15.75" x14ac:dyDescent="0.2">
      <c r="A14" s="78" t="s">
        <v>39</v>
      </c>
      <c r="B14" s="79"/>
      <c r="C14" s="79"/>
      <c r="D14" s="79"/>
      <c r="E14" s="79"/>
      <c r="F14" s="79"/>
      <c r="G14" s="80"/>
    </row>
    <row r="15" spans="1:19" s="31" customFormat="1" ht="36" customHeight="1" x14ac:dyDescent="0.2">
      <c r="A15" s="32" t="s">
        <v>6</v>
      </c>
      <c r="B15" s="32" t="s">
        <v>7</v>
      </c>
      <c r="C15" s="32" t="s">
        <v>8</v>
      </c>
      <c r="D15" s="28" t="s">
        <v>46</v>
      </c>
      <c r="E15" s="32" t="s">
        <v>17</v>
      </c>
      <c r="F15" s="32" t="s">
        <v>43</v>
      </c>
      <c r="G15" s="32" t="s">
        <v>44</v>
      </c>
    </row>
    <row r="16" spans="1:19" s="34" customFormat="1" ht="25.5" x14ac:dyDescent="0.25">
      <c r="A16" s="5">
        <v>1</v>
      </c>
      <c r="B16" s="36" t="s">
        <v>62</v>
      </c>
      <c r="C16" s="37" t="s">
        <v>8</v>
      </c>
      <c r="D16" s="38">
        <v>1</v>
      </c>
      <c r="E16" s="38">
        <f t="shared" ref="E16:E24" si="2">D16*2</f>
        <v>2</v>
      </c>
      <c r="F16" s="101"/>
      <c r="G16" s="39">
        <f t="shared" ref="G16:G24" si="3">F16*E16</f>
        <v>0</v>
      </c>
    </row>
    <row r="17" spans="1:7" s="34" customFormat="1" ht="25.5" x14ac:dyDescent="0.25">
      <c r="A17" s="5">
        <f t="shared" ref="A17:A24" si="4">SUM(A16+1)</f>
        <v>2</v>
      </c>
      <c r="B17" s="36" t="s">
        <v>64</v>
      </c>
      <c r="C17" s="37" t="s">
        <v>8</v>
      </c>
      <c r="D17" s="38">
        <v>1</v>
      </c>
      <c r="E17" s="38">
        <f t="shared" si="2"/>
        <v>2</v>
      </c>
      <c r="F17" s="101"/>
      <c r="G17" s="39">
        <f t="shared" si="3"/>
        <v>0</v>
      </c>
    </row>
    <row r="18" spans="1:7" s="34" customFormat="1" x14ac:dyDescent="0.25">
      <c r="A18" s="5">
        <f t="shared" si="4"/>
        <v>3</v>
      </c>
      <c r="B18" s="36" t="s">
        <v>67</v>
      </c>
      <c r="C18" s="40" t="s">
        <v>14</v>
      </c>
      <c r="D18" s="38">
        <v>2</v>
      </c>
      <c r="E18" s="38">
        <f t="shared" si="2"/>
        <v>4</v>
      </c>
      <c r="F18" s="101"/>
      <c r="G18" s="39">
        <f t="shared" si="3"/>
        <v>0</v>
      </c>
    </row>
    <row r="19" spans="1:7" s="34" customFormat="1" x14ac:dyDescent="0.25">
      <c r="A19" s="5">
        <f t="shared" si="4"/>
        <v>4</v>
      </c>
      <c r="B19" s="36" t="s">
        <v>68</v>
      </c>
      <c r="C19" s="40" t="s">
        <v>14</v>
      </c>
      <c r="D19" s="38">
        <v>2</v>
      </c>
      <c r="E19" s="38">
        <f t="shared" si="2"/>
        <v>4</v>
      </c>
      <c r="F19" s="101"/>
      <c r="G19" s="39">
        <f t="shared" si="3"/>
        <v>0</v>
      </c>
    </row>
    <row r="20" spans="1:7" s="34" customFormat="1" x14ac:dyDescent="0.25">
      <c r="A20" s="5">
        <f t="shared" si="4"/>
        <v>5</v>
      </c>
      <c r="B20" s="36" t="s">
        <v>69</v>
      </c>
      <c r="C20" s="40" t="s">
        <v>14</v>
      </c>
      <c r="D20" s="38">
        <v>1</v>
      </c>
      <c r="E20" s="38">
        <f t="shared" si="2"/>
        <v>2</v>
      </c>
      <c r="F20" s="101"/>
      <c r="G20" s="39">
        <f t="shared" si="3"/>
        <v>0</v>
      </c>
    </row>
    <row r="21" spans="1:7" s="34" customFormat="1" x14ac:dyDescent="0.25">
      <c r="A21" s="5">
        <f t="shared" si="4"/>
        <v>6</v>
      </c>
      <c r="B21" s="36" t="s">
        <v>63</v>
      </c>
      <c r="C21" s="37" t="s">
        <v>8</v>
      </c>
      <c r="D21" s="38">
        <v>1</v>
      </c>
      <c r="E21" s="38">
        <f t="shared" si="2"/>
        <v>2</v>
      </c>
      <c r="F21" s="101"/>
      <c r="G21" s="39">
        <f t="shared" si="3"/>
        <v>0</v>
      </c>
    </row>
    <row r="22" spans="1:7" s="34" customFormat="1" x14ac:dyDescent="0.25">
      <c r="A22" s="5">
        <f t="shared" si="4"/>
        <v>7</v>
      </c>
      <c r="B22" s="36" t="s">
        <v>29</v>
      </c>
      <c r="C22" s="40" t="s">
        <v>8</v>
      </c>
      <c r="D22" s="38">
        <v>1</v>
      </c>
      <c r="E22" s="38">
        <f t="shared" ref="E22" si="5">D22*2</f>
        <v>2</v>
      </c>
      <c r="F22" s="101"/>
      <c r="G22" s="39">
        <f t="shared" ref="G22" si="6">F22*E22</f>
        <v>0</v>
      </c>
    </row>
    <row r="23" spans="1:7" s="34" customFormat="1" x14ac:dyDescent="0.25">
      <c r="A23" s="5">
        <f t="shared" si="4"/>
        <v>8</v>
      </c>
      <c r="B23" s="36" t="s">
        <v>70</v>
      </c>
      <c r="C23" s="40" t="s">
        <v>14</v>
      </c>
      <c r="D23" s="38">
        <v>2</v>
      </c>
      <c r="E23" s="38">
        <f t="shared" si="2"/>
        <v>4</v>
      </c>
      <c r="F23" s="101"/>
      <c r="G23" s="39">
        <f t="shared" si="3"/>
        <v>0</v>
      </c>
    </row>
    <row r="24" spans="1:7" s="34" customFormat="1" x14ac:dyDescent="0.25">
      <c r="A24" s="5">
        <f t="shared" si="4"/>
        <v>9</v>
      </c>
      <c r="B24" s="36" t="s">
        <v>71</v>
      </c>
      <c r="C24" s="40" t="s">
        <v>14</v>
      </c>
      <c r="D24" s="38">
        <v>1</v>
      </c>
      <c r="E24" s="38">
        <f t="shared" si="2"/>
        <v>2</v>
      </c>
      <c r="F24" s="101"/>
      <c r="G24" s="39">
        <f t="shared" si="3"/>
        <v>0</v>
      </c>
    </row>
    <row r="25" spans="1:7" s="31" customFormat="1" x14ac:dyDescent="0.25">
      <c r="A25" s="70" t="s">
        <v>75</v>
      </c>
      <c r="B25" s="71"/>
      <c r="C25" s="71"/>
      <c r="D25" s="71"/>
      <c r="E25" s="71"/>
      <c r="F25" s="71"/>
      <c r="G25" s="27">
        <f>SUM(G16:G24)</f>
        <v>0</v>
      </c>
    </row>
    <row r="26" spans="1:7" s="31" customFormat="1" x14ac:dyDescent="0.25">
      <c r="A26" s="70" t="s">
        <v>76</v>
      </c>
      <c r="B26" s="71"/>
      <c r="C26" s="71"/>
      <c r="D26" s="71"/>
      <c r="E26" s="71"/>
      <c r="F26" s="71"/>
      <c r="G26" s="27">
        <f>G25/2</f>
        <v>0</v>
      </c>
    </row>
    <row r="27" spans="1:7" s="31" customFormat="1" x14ac:dyDescent="0.25">
      <c r="A27" s="70" t="s">
        <v>77</v>
      </c>
      <c r="B27" s="71"/>
      <c r="C27" s="71"/>
      <c r="D27" s="71"/>
      <c r="E27" s="71"/>
      <c r="F27" s="71"/>
      <c r="G27" s="27">
        <f>G26/12</f>
        <v>0</v>
      </c>
    </row>
    <row r="28" spans="1:7" s="31" customFormat="1" ht="15.75" x14ac:dyDescent="0.2">
      <c r="A28" s="78" t="s">
        <v>40</v>
      </c>
      <c r="B28" s="79"/>
      <c r="C28" s="79"/>
      <c r="D28" s="79"/>
      <c r="E28" s="79"/>
      <c r="F28" s="79"/>
      <c r="G28" s="80"/>
    </row>
    <row r="29" spans="1:7" s="31" customFormat="1" ht="36" customHeight="1" x14ac:dyDescent="0.2">
      <c r="A29" s="32" t="s">
        <v>6</v>
      </c>
      <c r="B29" s="32" t="s">
        <v>7</v>
      </c>
      <c r="C29" s="32" t="s">
        <v>8</v>
      </c>
      <c r="D29" s="28" t="s">
        <v>46</v>
      </c>
      <c r="E29" s="32" t="s">
        <v>17</v>
      </c>
      <c r="F29" s="32" t="s">
        <v>43</v>
      </c>
      <c r="G29" s="32" t="s">
        <v>44</v>
      </c>
    </row>
    <row r="30" spans="1:7" s="34" customFormat="1" ht="25.5" x14ac:dyDescent="0.25">
      <c r="A30" s="37">
        <v>1</v>
      </c>
      <c r="B30" s="36" t="s">
        <v>64</v>
      </c>
      <c r="C30" s="37" t="s">
        <v>8</v>
      </c>
      <c r="D30" s="38">
        <v>1</v>
      </c>
      <c r="E30" s="38">
        <f t="shared" ref="E30:E35" si="7">D30</f>
        <v>1</v>
      </c>
      <c r="F30" s="101"/>
      <c r="G30" s="39">
        <f t="shared" ref="G30:G35" si="8">F30*E30</f>
        <v>0</v>
      </c>
    </row>
    <row r="31" spans="1:7" s="34" customFormat="1" x14ac:dyDescent="0.25">
      <c r="A31" s="37">
        <f t="shared" ref="A31:A35" si="9">SUM(A30+1)</f>
        <v>2</v>
      </c>
      <c r="B31" s="36" t="s">
        <v>67</v>
      </c>
      <c r="C31" s="37" t="s">
        <v>14</v>
      </c>
      <c r="D31" s="38">
        <v>2</v>
      </c>
      <c r="E31" s="38">
        <f t="shared" si="7"/>
        <v>2</v>
      </c>
      <c r="F31" s="101"/>
      <c r="G31" s="39">
        <f t="shared" si="8"/>
        <v>0</v>
      </c>
    </row>
    <row r="32" spans="1:7" s="34" customFormat="1" x14ac:dyDescent="0.25">
      <c r="A32" s="37">
        <f t="shared" si="9"/>
        <v>3</v>
      </c>
      <c r="B32" s="36" t="s">
        <v>68</v>
      </c>
      <c r="C32" s="37" t="s">
        <v>14</v>
      </c>
      <c r="D32" s="38">
        <v>2</v>
      </c>
      <c r="E32" s="38">
        <f t="shared" si="7"/>
        <v>2</v>
      </c>
      <c r="F32" s="101"/>
      <c r="G32" s="39">
        <f t="shared" si="8"/>
        <v>0</v>
      </c>
    </row>
    <row r="33" spans="1:19" s="34" customFormat="1" x14ac:dyDescent="0.25">
      <c r="A33" s="37">
        <f t="shared" si="9"/>
        <v>4</v>
      </c>
      <c r="B33" s="36" t="s">
        <v>72</v>
      </c>
      <c r="C33" s="37" t="s">
        <v>14</v>
      </c>
      <c r="D33" s="38">
        <v>1</v>
      </c>
      <c r="E33" s="38">
        <f t="shared" si="7"/>
        <v>1</v>
      </c>
      <c r="F33" s="101"/>
      <c r="G33" s="39">
        <f t="shared" si="8"/>
        <v>0</v>
      </c>
    </row>
    <row r="34" spans="1:19" s="34" customFormat="1" x14ac:dyDescent="0.25">
      <c r="A34" s="37">
        <f t="shared" si="9"/>
        <v>5</v>
      </c>
      <c r="B34" s="36" t="s">
        <v>63</v>
      </c>
      <c r="C34" s="37" t="s">
        <v>8</v>
      </c>
      <c r="D34" s="38">
        <v>1</v>
      </c>
      <c r="E34" s="38">
        <f t="shared" si="7"/>
        <v>1</v>
      </c>
      <c r="F34" s="101"/>
      <c r="G34" s="39">
        <f t="shared" si="8"/>
        <v>0</v>
      </c>
    </row>
    <row r="35" spans="1:19" s="34" customFormat="1" x14ac:dyDescent="0.25">
      <c r="A35" s="37">
        <f t="shared" si="9"/>
        <v>6</v>
      </c>
      <c r="B35" s="36" t="s">
        <v>70</v>
      </c>
      <c r="C35" s="37" t="s">
        <v>14</v>
      </c>
      <c r="D35" s="38">
        <v>2</v>
      </c>
      <c r="E35" s="38">
        <f t="shared" si="7"/>
        <v>2</v>
      </c>
      <c r="F35" s="101"/>
      <c r="G35" s="39">
        <f t="shared" si="8"/>
        <v>0</v>
      </c>
    </row>
    <row r="36" spans="1:19" s="31" customFormat="1" x14ac:dyDescent="0.25">
      <c r="A36" s="70" t="s">
        <v>75</v>
      </c>
      <c r="B36" s="71"/>
      <c r="C36" s="71"/>
      <c r="D36" s="71"/>
      <c r="E36" s="71"/>
      <c r="F36" s="71"/>
      <c r="G36" s="27">
        <f>SUM(G30:G35)</f>
        <v>0</v>
      </c>
    </row>
    <row r="37" spans="1:19" s="31" customFormat="1" x14ac:dyDescent="0.25">
      <c r="A37" s="70" t="s">
        <v>76</v>
      </c>
      <c r="B37" s="71"/>
      <c r="C37" s="71"/>
      <c r="D37" s="71"/>
      <c r="E37" s="71"/>
      <c r="F37" s="71"/>
      <c r="G37" s="27">
        <f>G36</f>
        <v>0</v>
      </c>
    </row>
    <row r="38" spans="1:19" s="31" customFormat="1" x14ac:dyDescent="0.25">
      <c r="A38" s="70" t="s">
        <v>77</v>
      </c>
      <c r="B38" s="71"/>
      <c r="C38" s="71"/>
      <c r="D38" s="71"/>
      <c r="E38" s="71"/>
      <c r="F38" s="71"/>
      <c r="G38" s="27">
        <f>G37/12</f>
        <v>0</v>
      </c>
    </row>
    <row r="39" spans="1:19" ht="14.25" x14ac:dyDescent="0.2">
      <c r="A39" s="88" t="s">
        <v>78</v>
      </c>
      <c r="B39" s="89"/>
      <c r="C39" s="89"/>
      <c r="D39" s="89"/>
      <c r="E39" s="89"/>
      <c r="F39" s="90"/>
      <c r="G39" s="19">
        <f>SUM(G11,G25,G36)</f>
        <v>0</v>
      </c>
      <c r="H39" s="20"/>
      <c r="I39" s="3"/>
      <c r="J39" s="2"/>
      <c r="K39" s="3"/>
      <c r="L39" s="2"/>
      <c r="M39" s="3"/>
      <c r="N39" s="2"/>
      <c r="O39" s="3"/>
      <c r="P39" s="2"/>
      <c r="Q39" s="3"/>
      <c r="R39" s="2"/>
      <c r="S39" s="3"/>
    </row>
    <row r="40" spans="1:19" hidden="1" x14ac:dyDescent="0.25">
      <c r="A40" s="85" t="s">
        <v>31</v>
      </c>
      <c r="B40" s="65"/>
      <c r="C40" s="65"/>
      <c r="D40" s="65"/>
      <c r="E40" s="66"/>
      <c r="F40" s="10">
        <f t="shared" ref="F40:F41" si="10">F39/12</f>
        <v>0</v>
      </c>
    </row>
    <row r="41" spans="1:19" ht="15" hidden="1" customHeight="1" x14ac:dyDescent="0.25">
      <c r="A41" s="85" t="s">
        <v>32</v>
      </c>
      <c r="B41" s="65"/>
      <c r="C41" s="65"/>
      <c r="D41" s="65"/>
      <c r="E41" s="66"/>
      <c r="F41" s="10">
        <f t="shared" si="10"/>
        <v>0</v>
      </c>
    </row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</sheetData>
  <mergeCells count="23">
    <mergeCell ref="R3:S3"/>
    <mergeCell ref="H3:I3"/>
    <mergeCell ref="A40:E40"/>
    <mergeCell ref="A41:E41"/>
    <mergeCell ref="A1:G1"/>
    <mergeCell ref="A2:G2"/>
    <mergeCell ref="A4:G4"/>
    <mergeCell ref="A11:F11"/>
    <mergeCell ref="A12:F12"/>
    <mergeCell ref="A13:F13"/>
    <mergeCell ref="A14:G14"/>
    <mergeCell ref="A25:F25"/>
    <mergeCell ref="A39:F39"/>
    <mergeCell ref="J3:K3"/>
    <mergeCell ref="L3:M3"/>
    <mergeCell ref="N3:O3"/>
    <mergeCell ref="P3:Q3"/>
    <mergeCell ref="A38:F38"/>
    <mergeCell ref="A26:F26"/>
    <mergeCell ref="A27:F27"/>
    <mergeCell ref="A28:G28"/>
    <mergeCell ref="A36:F36"/>
    <mergeCell ref="A37:F37"/>
  </mergeCells>
  <printOptions horizontalCentered="1"/>
  <pageMargins left="0.23622047244094491" right="0.23622047244094491" top="0.35433070866141736" bottom="0.35433070866141736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3"/>
  <sheetViews>
    <sheetView tabSelected="1" view="pageBreakPreview" zoomScale="80" zoomScaleNormal="100" zoomScaleSheetLayoutView="80" workbookViewId="0">
      <selection activeCell="J11" sqref="J11"/>
    </sheetView>
  </sheetViews>
  <sheetFormatPr defaultColWidth="12.625" defaultRowHeight="14.25" x14ac:dyDescent="0.2"/>
  <cols>
    <col min="1" max="1" width="4" customWidth="1"/>
    <col min="2" max="2" width="39.875" customWidth="1"/>
    <col min="3" max="3" width="9.125" customWidth="1"/>
    <col min="4" max="4" width="8.375" customWidth="1"/>
    <col min="5" max="5" width="14.25" customWidth="1"/>
    <col min="6" max="6" width="15.5" customWidth="1"/>
    <col min="7" max="7" width="16.5" customWidth="1"/>
    <col min="8" max="8" width="7.625" customWidth="1"/>
    <col min="9" max="9" width="13.125" customWidth="1"/>
    <col min="10" max="10" width="15.5" customWidth="1"/>
  </cols>
  <sheetData>
    <row r="1" spans="1:9" ht="18.75" x14ac:dyDescent="0.3">
      <c r="A1" s="86" t="s">
        <v>33</v>
      </c>
      <c r="B1" s="65"/>
      <c r="C1" s="65"/>
      <c r="D1" s="65"/>
      <c r="E1" s="65"/>
      <c r="F1" s="65"/>
      <c r="G1" s="66"/>
    </row>
    <row r="2" spans="1:9" s="41" customFormat="1" ht="18.75" x14ac:dyDescent="0.2">
      <c r="A2" s="91" t="s">
        <v>190</v>
      </c>
      <c r="B2" s="92"/>
      <c r="C2" s="92"/>
      <c r="D2" s="92"/>
      <c r="E2" s="92"/>
      <c r="F2" s="92"/>
      <c r="G2" s="93"/>
    </row>
    <row r="3" spans="1:9" s="41" customFormat="1" ht="31.5" x14ac:dyDescent="0.2">
      <c r="A3" s="48" t="s">
        <v>6</v>
      </c>
      <c r="B3" s="46" t="s">
        <v>7</v>
      </c>
      <c r="C3" s="46" t="s">
        <v>8</v>
      </c>
      <c r="D3" s="46" t="s">
        <v>12</v>
      </c>
      <c r="E3" s="46" t="s">
        <v>34</v>
      </c>
      <c r="F3" s="47" t="s">
        <v>79</v>
      </c>
      <c r="G3" s="46" t="s">
        <v>13</v>
      </c>
    </row>
    <row r="4" spans="1:9" s="42" customFormat="1" ht="15" x14ac:dyDescent="0.2">
      <c r="A4" s="43">
        <v>1</v>
      </c>
      <c r="B4" s="49" t="s">
        <v>131</v>
      </c>
      <c r="C4" s="44" t="s">
        <v>8</v>
      </c>
      <c r="D4" s="51">
        <v>22</v>
      </c>
      <c r="E4" s="64"/>
      <c r="F4" s="50">
        <v>12</v>
      </c>
      <c r="G4" s="45">
        <f>(D4*E4)/F4</f>
        <v>0</v>
      </c>
    </row>
    <row r="5" spans="1:9" s="42" customFormat="1" ht="45" x14ac:dyDescent="0.2">
      <c r="A5" s="43">
        <v>2</v>
      </c>
      <c r="B5" s="49" t="s">
        <v>177</v>
      </c>
      <c r="C5" s="44" t="s">
        <v>8</v>
      </c>
      <c r="D5" s="51">
        <v>3</v>
      </c>
      <c r="E5" s="64"/>
      <c r="F5" s="50">
        <v>12</v>
      </c>
      <c r="G5" s="45">
        <f>(D5*E5)/F5</f>
        <v>0</v>
      </c>
    </row>
    <row r="6" spans="1:9" s="41" customFormat="1" ht="90" x14ac:dyDescent="0.2">
      <c r="A6" s="43">
        <v>3</v>
      </c>
      <c r="B6" s="49" t="s">
        <v>176</v>
      </c>
      <c r="C6" s="44" t="s">
        <v>8</v>
      </c>
      <c r="D6" s="51">
        <v>5</v>
      </c>
      <c r="E6" s="64"/>
      <c r="F6" s="50">
        <v>12</v>
      </c>
      <c r="G6" s="45">
        <f>(D6*E6)/F6</f>
        <v>0</v>
      </c>
    </row>
    <row r="7" spans="1:9" s="41" customFormat="1" ht="15.75" customHeight="1" x14ac:dyDescent="0.2">
      <c r="A7" s="94" t="s">
        <v>80</v>
      </c>
      <c r="B7" s="94"/>
      <c r="C7" s="94"/>
      <c r="D7" s="94"/>
      <c r="E7" s="94"/>
      <c r="F7" s="94"/>
      <c r="G7" s="52">
        <f>SUM(G4:G6)</f>
        <v>0</v>
      </c>
      <c r="I7" s="55"/>
    </row>
    <row r="8" spans="1:9" s="41" customFormat="1" ht="21" customHeight="1" x14ac:dyDescent="0.25">
      <c r="A8" s="94" t="s">
        <v>82</v>
      </c>
      <c r="B8" s="94"/>
      <c r="C8" s="94"/>
      <c r="D8" s="94"/>
      <c r="E8" s="94"/>
      <c r="F8" s="94">
        <f>F7/26</f>
        <v>0</v>
      </c>
      <c r="G8" s="53">
        <f>G7/12</f>
        <v>0</v>
      </c>
      <c r="I8" s="55"/>
    </row>
    <row r="9" spans="1:9" s="41" customFormat="1" ht="18.75" customHeight="1" x14ac:dyDescent="0.25">
      <c r="A9" s="94" t="s">
        <v>83</v>
      </c>
      <c r="B9" s="94"/>
      <c r="C9" s="94"/>
      <c r="D9" s="94"/>
      <c r="E9" s="94"/>
      <c r="F9" s="94">
        <f>F8/12</f>
        <v>0</v>
      </c>
      <c r="G9" s="53">
        <f>G8/16</f>
        <v>0</v>
      </c>
      <c r="I9" s="55"/>
    </row>
    <row r="10" spans="1:9" s="41" customFormat="1" ht="18.75" x14ac:dyDescent="0.2">
      <c r="A10" s="91" t="s">
        <v>191</v>
      </c>
      <c r="B10" s="92"/>
      <c r="C10" s="92"/>
      <c r="D10" s="92"/>
      <c r="E10" s="92"/>
      <c r="F10" s="92"/>
      <c r="G10" s="93"/>
    </row>
    <row r="11" spans="1:9" s="41" customFormat="1" ht="31.5" x14ac:dyDescent="0.2">
      <c r="A11" s="48" t="s">
        <v>6</v>
      </c>
      <c r="B11" s="46" t="s">
        <v>7</v>
      </c>
      <c r="C11" s="46" t="s">
        <v>8</v>
      </c>
      <c r="D11" s="46" t="s">
        <v>12</v>
      </c>
      <c r="E11" s="46" t="s">
        <v>34</v>
      </c>
      <c r="F11" s="47" t="s">
        <v>79</v>
      </c>
      <c r="G11" s="46" t="s">
        <v>13</v>
      </c>
    </row>
    <row r="12" spans="1:9" s="41" customFormat="1" ht="45" x14ac:dyDescent="0.2">
      <c r="A12" s="43">
        <v>1</v>
      </c>
      <c r="B12" s="49" t="s">
        <v>81</v>
      </c>
      <c r="C12" s="44" t="s">
        <v>8</v>
      </c>
      <c r="D12" s="51">
        <v>6</v>
      </c>
      <c r="E12" s="64"/>
      <c r="F12" s="50">
        <v>60</v>
      </c>
      <c r="G12" s="45">
        <f t="shared" ref="G12:G59" si="0">(D12*E12)/F12</f>
        <v>0</v>
      </c>
    </row>
    <row r="13" spans="1:9" s="41" customFormat="1" ht="15" x14ac:dyDescent="0.2">
      <c r="A13" s="43">
        <v>2</v>
      </c>
      <c r="B13" s="49" t="s">
        <v>84</v>
      </c>
      <c r="C13" s="44" t="s">
        <v>8</v>
      </c>
      <c r="D13" s="51">
        <v>6</v>
      </c>
      <c r="E13" s="64"/>
      <c r="F13" s="50">
        <v>24</v>
      </c>
      <c r="G13" s="45">
        <f t="shared" si="0"/>
        <v>0</v>
      </c>
    </row>
    <row r="14" spans="1:9" s="41" customFormat="1" ht="15" x14ac:dyDescent="0.2">
      <c r="A14" s="43">
        <v>3</v>
      </c>
      <c r="B14" s="49" t="s">
        <v>85</v>
      </c>
      <c r="C14" s="44" t="s">
        <v>8</v>
      </c>
      <c r="D14" s="51">
        <v>6</v>
      </c>
      <c r="E14" s="64"/>
      <c r="F14" s="50">
        <v>24</v>
      </c>
      <c r="G14" s="45">
        <f t="shared" si="0"/>
        <v>0</v>
      </c>
    </row>
    <row r="15" spans="1:9" s="41" customFormat="1" ht="15" x14ac:dyDescent="0.2">
      <c r="A15" s="43">
        <v>4</v>
      </c>
      <c r="B15" s="49" t="s">
        <v>86</v>
      </c>
      <c r="C15" s="44" t="s">
        <v>8</v>
      </c>
      <c r="D15" s="51">
        <v>6</v>
      </c>
      <c r="E15" s="64"/>
      <c r="F15" s="50">
        <v>24</v>
      </c>
      <c r="G15" s="45">
        <f t="shared" si="0"/>
        <v>0</v>
      </c>
    </row>
    <row r="16" spans="1:9" s="41" customFormat="1" ht="15" x14ac:dyDescent="0.2">
      <c r="A16" s="43">
        <v>5</v>
      </c>
      <c r="B16" s="49" t="s">
        <v>87</v>
      </c>
      <c r="C16" s="44" t="s">
        <v>8</v>
      </c>
      <c r="D16" s="51">
        <v>6</v>
      </c>
      <c r="E16" s="64"/>
      <c r="F16" s="50">
        <v>24</v>
      </c>
      <c r="G16" s="45">
        <f t="shared" si="0"/>
        <v>0</v>
      </c>
    </row>
    <row r="17" spans="1:7" s="41" customFormat="1" ht="15" x14ac:dyDescent="0.2">
      <c r="A17" s="43">
        <v>6</v>
      </c>
      <c r="B17" s="49" t="s">
        <v>88</v>
      </c>
      <c r="C17" s="44" t="s">
        <v>8</v>
      </c>
      <c r="D17" s="51">
        <v>6</v>
      </c>
      <c r="E17" s="64"/>
      <c r="F17" s="50">
        <v>24</v>
      </c>
      <c r="G17" s="45">
        <f t="shared" si="0"/>
        <v>0</v>
      </c>
    </row>
    <row r="18" spans="1:7" s="41" customFormat="1" ht="15" x14ac:dyDescent="0.2">
      <c r="A18" s="43">
        <v>7</v>
      </c>
      <c r="B18" s="49" t="s">
        <v>89</v>
      </c>
      <c r="C18" s="44" t="s">
        <v>8</v>
      </c>
      <c r="D18" s="51">
        <v>6</v>
      </c>
      <c r="E18" s="64"/>
      <c r="F18" s="50">
        <v>24</v>
      </c>
      <c r="G18" s="45">
        <f t="shared" si="0"/>
        <v>0</v>
      </c>
    </row>
    <row r="19" spans="1:7" s="41" customFormat="1" ht="15" x14ac:dyDescent="0.2">
      <c r="A19" s="43">
        <v>8</v>
      </c>
      <c r="B19" s="49" t="s">
        <v>90</v>
      </c>
      <c r="C19" s="44" t="s">
        <v>8</v>
      </c>
      <c r="D19" s="51">
        <v>6</v>
      </c>
      <c r="E19" s="64"/>
      <c r="F19" s="50">
        <v>24</v>
      </c>
      <c r="G19" s="45">
        <f t="shared" si="0"/>
        <v>0</v>
      </c>
    </row>
    <row r="20" spans="1:7" s="41" customFormat="1" ht="15" x14ac:dyDescent="0.2">
      <c r="A20" s="43">
        <v>9</v>
      </c>
      <c r="B20" s="49" t="s">
        <v>91</v>
      </c>
      <c r="C20" s="44" t="s">
        <v>8</v>
      </c>
      <c r="D20" s="51">
        <v>6</v>
      </c>
      <c r="E20" s="64"/>
      <c r="F20" s="50">
        <v>24</v>
      </c>
      <c r="G20" s="45">
        <f t="shared" si="0"/>
        <v>0</v>
      </c>
    </row>
    <row r="21" spans="1:7" s="41" customFormat="1" ht="15" x14ac:dyDescent="0.2">
      <c r="A21" s="43">
        <v>10</v>
      </c>
      <c r="B21" s="49" t="s">
        <v>92</v>
      </c>
      <c r="C21" s="44" t="s">
        <v>8</v>
      </c>
      <c r="D21" s="51">
        <v>6</v>
      </c>
      <c r="E21" s="64"/>
      <c r="F21" s="50">
        <v>24</v>
      </c>
      <c r="G21" s="45">
        <f t="shared" si="0"/>
        <v>0</v>
      </c>
    </row>
    <row r="22" spans="1:7" s="41" customFormat="1" ht="15" x14ac:dyDescent="0.2">
      <c r="A22" s="43">
        <v>11</v>
      </c>
      <c r="B22" s="49" t="s">
        <v>93</v>
      </c>
      <c r="C22" s="44" t="s">
        <v>8</v>
      </c>
      <c r="D22" s="51">
        <v>6</v>
      </c>
      <c r="E22" s="64"/>
      <c r="F22" s="50">
        <v>24</v>
      </c>
      <c r="G22" s="45">
        <f t="shared" si="0"/>
        <v>0</v>
      </c>
    </row>
    <row r="23" spans="1:7" s="41" customFormat="1" ht="15" x14ac:dyDescent="0.2">
      <c r="A23" s="43">
        <v>12</v>
      </c>
      <c r="B23" s="49" t="s">
        <v>94</v>
      </c>
      <c r="C23" s="44" t="s">
        <v>8</v>
      </c>
      <c r="D23" s="51">
        <v>6</v>
      </c>
      <c r="E23" s="64"/>
      <c r="F23" s="50">
        <v>24</v>
      </c>
      <c r="G23" s="45">
        <f t="shared" si="0"/>
        <v>0</v>
      </c>
    </row>
    <row r="24" spans="1:7" s="41" customFormat="1" ht="30" x14ac:dyDescent="0.2">
      <c r="A24" s="43">
        <v>13</v>
      </c>
      <c r="B24" s="49" t="s">
        <v>95</v>
      </c>
      <c r="C24" s="44" t="s">
        <v>8</v>
      </c>
      <c r="D24" s="51">
        <v>6</v>
      </c>
      <c r="E24" s="64"/>
      <c r="F24" s="50">
        <v>24</v>
      </c>
      <c r="G24" s="45">
        <f t="shared" si="0"/>
        <v>0</v>
      </c>
    </row>
    <row r="25" spans="1:7" s="41" customFormat="1" ht="30" x14ac:dyDescent="0.2">
      <c r="A25" s="43">
        <v>14</v>
      </c>
      <c r="B25" s="49" t="s">
        <v>96</v>
      </c>
      <c r="C25" s="44" t="s">
        <v>8</v>
      </c>
      <c r="D25" s="51">
        <v>6</v>
      </c>
      <c r="E25" s="64"/>
      <c r="F25" s="50">
        <v>24</v>
      </c>
      <c r="G25" s="45">
        <f t="shared" si="0"/>
        <v>0</v>
      </c>
    </row>
    <row r="26" spans="1:7" s="41" customFormat="1" ht="30" x14ac:dyDescent="0.2">
      <c r="A26" s="43">
        <v>15</v>
      </c>
      <c r="B26" s="49" t="s">
        <v>97</v>
      </c>
      <c r="C26" s="44" t="s">
        <v>8</v>
      </c>
      <c r="D26" s="51">
        <v>6</v>
      </c>
      <c r="E26" s="64"/>
      <c r="F26" s="50">
        <v>24</v>
      </c>
      <c r="G26" s="45">
        <f t="shared" si="0"/>
        <v>0</v>
      </c>
    </row>
    <row r="27" spans="1:7" s="41" customFormat="1" ht="15" x14ac:dyDescent="0.2">
      <c r="A27" s="43">
        <v>16</v>
      </c>
      <c r="B27" s="49" t="s">
        <v>98</v>
      </c>
      <c r="C27" s="44" t="s">
        <v>8</v>
      </c>
      <c r="D27" s="51">
        <v>6</v>
      </c>
      <c r="E27" s="64"/>
      <c r="F27" s="50">
        <v>24</v>
      </c>
      <c r="G27" s="45">
        <f t="shared" si="0"/>
        <v>0</v>
      </c>
    </row>
    <row r="28" spans="1:7" s="41" customFormat="1" ht="15" x14ac:dyDescent="0.2">
      <c r="A28" s="43">
        <v>17</v>
      </c>
      <c r="B28" s="49" t="s">
        <v>99</v>
      </c>
      <c r="C28" s="44" t="s">
        <v>8</v>
      </c>
      <c r="D28" s="51">
        <v>6</v>
      </c>
      <c r="E28" s="64"/>
      <c r="F28" s="50">
        <v>24</v>
      </c>
      <c r="G28" s="45">
        <f t="shared" si="0"/>
        <v>0</v>
      </c>
    </row>
    <row r="29" spans="1:7" s="41" customFormat="1" ht="15" x14ac:dyDescent="0.2">
      <c r="A29" s="43">
        <v>18</v>
      </c>
      <c r="B29" s="49" t="s">
        <v>100</v>
      </c>
      <c r="C29" s="44" t="s">
        <v>8</v>
      </c>
      <c r="D29" s="51">
        <v>6</v>
      </c>
      <c r="E29" s="64"/>
      <c r="F29" s="50">
        <v>24</v>
      </c>
      <c r="G29" s="45">
        <f t="shared" si="0"/>
        <v>0</v>
      </c>
    </row>
    <row r="30" spans="1:7" s="41" customFormat="1" ht="15" x14ac:dyDescent="0.2">
      <c r="A30" s="43">
        <v>19</v>
      </c>
      <c r="B30" s="49" t="s">
        <v>101</v>
      </c>
      <c r="C30" s="44" t="s">
        <v>8</v>
      </c>
      <c r="D30" s="51">
        <v>6</v>
      </c>
      <c r="E30" s="64"/>
      <c r="F30" s="50">
        <v>24</v>
      </c>
      <c r="G30" s="45">
        <f t="shared" si="0"/>
        <v>0</v>
      </c>
    </row>
    <row r="31" spans="1:7" s="41" customFormat="1" ht="15" x14ac:dyDescent="0.2">
      <c r="A31" s="43">
        <v>20</v>
      </c>
      <c r="B31" s="49" t="s">
        <v>102</v>
      </c>
      <c r="C31" s="44" t="s">
        <v>8</v>
      </c>
      <c r="D31" s="51">
        <v>6</v>
      </c>
      <c r="E31" s="64"/>
      <c r="F31" s="50">
        <v>24</v>
      </c>
      <c r="G31" s="45">
        <f t="shared" si="0"/>
        <v>0</v>
      </c>
    </row>
    <row r="32" spans="1:7" s="41" customFormat="1" ht="15" x14ac:dyDescent="0.2">
      <c r="A32" s="43">
        <v>21</v>
      </c>
      <c r="B32" s="49" t="s">
        <v>103</v>
      </c>
      <c r="C32" s="44" t="s">
        <v>8</v>
      </c>
      <c r="D32" s="51">
        <v>6</v>
      </c>
      <c r="E32" s="64"/>
      <c r="F32" s="50">
        <v>24</v>
      </c>
      <c r="G32" s="45">
        <f t="shared" si="0"/>
        <v>0</v>
      </c>
    </row>
    <row r="33" spans="1:7" s="41" customFormat="1" ht="15" x14ac:dyDescent="0.2">
      <c r="A33" s="43">
        <v>22</v>
      </c>
      <c r="B33" s="49" t="s">
        <v>104</v>
      </c>
      <c r="C33" s="44" t="s">
        <v>8</v>
      </c>
      <c r="D33" s="51">
        <v>6</v>
      </c>
      <c r="E33" s="64"/>
      <c r="F33" s="50">
        <v>24</v>
      </c>
      <c r="G33" s="45">
        <f t="shared" si="0"/>
        <v>0</v>
      </c>
    </row>
    <row r="34" spans="1:7" s="41" customFormat="1" ht="15" x14ac:dyDescent="0.2">
      <c r="A34" s="43">
        <v>23</v>
      </c>
      <c r="B34" s="49" t="s">
        <v>105</v>
      </c>
      <c r="C34" s="44" t="s">
        <v>8</v>
      </c>
      <c r="D34" s="51">
        <v>6</v>
      </c>
      <c r="E34" s="64"/>
      <c r="F34" s="50">
        <v>24</v>
      </c>
      <c r="G34" s="45">
        <f t="shared" si="0"/>
        <v>0</v>
      </c>
    </row>
    <row r="35" spans="1:7" s="41" customFormat="1" ht="15" x14ac:dyDescent="0.2">
      <c r="A35" s="43">
        <v>24</v>
      </c>
      <c r="B35" s="49" t="s">
        <v>106</v>
      </c>
      <c r="C35" s="44" t="s">
        <v>8</v>
      </c>
      <c r="D35" s="51">
        <v>6</v>
      </c>
      <c r="E35" s="64"/>
      <c r="F35" s="50">
        <v>24</v>
      </c>
      <c r="G35" s="45">
        <f t="shared" si="0"/>
        <v>0</v>
      </c>
    </row>
    <row r="36" spans="1:7" s="41" customFormat="1" ht="30" x14ac:dyDescent="0.2">
      <c r="A36" s="43">
        <v>25</v>
      </c>
      <c r="B36" s="49" t="s">
        <v>107</v>
      </c>
      <c r="C36" s="44" t="s">
        <v>8</v>
      </c>
      <c r="D36" s="51">
        <v>6</v>
      </c>
      <c r="E36" s="64"/>
      <c r="F36" s="50">
        <v>24</v>
      </c>
      <c r="G36" s="45">
        <f t="shared" si="0"/>
        <v>0</v>
      </c>
    </row>
    <row r="37" spans="1:7" s="41" customFormat="1" ht="30" x14ac:dyDescent="0.2">
      <c r="A37" s="43">
        <v>26</v>
      </c>
      <c r="B37" s="49" t="s">
        <v>108</v>
      </c>
      <c r="C37" s="44" t="s">
        <v>8</v>
      </c>
      <c r="D37" s="51">
        <v>6</v>
      </c>
      <c r="E37" s="64"/>
      <c r="F37" s="50">
        <v>24</v>
      </c>
      <c r="G37" s="45">
        <f t="shared" si="0"/>
        <v>0</v>
      </c>
    </row>
    <row r="38" spans="1:7" s="41" customFormat="1" ht="45" x14ac:dyDescent="0.2">
      <c r="A38" s="43">
        <v>27</v>
      </c>
      <c r="B38" s="49" t="s">
        <v>109</v>
      </c>
      <c r="C38" s="44" t="s">
        <v>8</v>
      </c>
      <c r="D38" s="51">
        <v>6</v>
      </c>
      <c r="E38" s="64"/>
      <c r="F38" s="50">
        <v>24</v>
      </c>
      <c r="G38" s="45">
        <f t="shared" si="0"/>
        <v>0</v>
      </c>
    </row>
    <row r="39" spans="1:7" s="41" customFormat="1" ht="30" x14ac:dyDescent="0.2">
      <c r="A39" s="43">
        <v>28</v>
      </c>
      <c r="B39" s="49" t="s">
        <v>110</v>
      </c>
      <c r="C39" s="44" t="s">
        <v>8</v>
      </c>
      <c r="D39" s="51">
        <v>6</v>
      </c>
      <c r="E39" s="64"/>
      <c r="F39" s="50">
        <v>24</v>
      </c>
      <c r="G39" s="45">
        <f t="shared" si="0"/>
        <v>0</v>
      </c>
    </row>
    <row r="40" spans="1:7" s="41" customFormat="1" ht="30" x14ac:dyDescent="0.2">
      <c r="A40" s="43">
        <v>29</v>
      </c>
      <c r="B40" s="49" t="s">
        <v>111</v>
      </c>
      <c r="C40" s="44" t="s">
        <v>8</v>
      </c>
      <c r="D40" s="51">
        <v>6</v>
      </c>
      <c r="E40" s="64"/>
      <c r="F40" s="50">
        <v>24</v>
      </c>
      <c r="G40" s="45">
        <f t="shared" si="0"/>
        <v>0</v>
      </c>
    </row>
    <row r="41" spans="1:7" s="41" customFormat="1" ht="15" x14ac:dyDescent="0.2">
      <c r="A41" s="43">
        <v>30</v>
      </c>
      <c r="B41" s="49" t="s">
        <v>112</v>
      </c>
      <c r="C41" s="44" t="s">
        <v>8</v>
      </c>
      <c r="D41" s="51">
        <v>6</v>
      </c>
      <c r="E41" s="64"/>
      <c r="F41" s="50">
        <v>24</v>
      </c>
      <c r="G41" s="45">
        <f t="shared" si="0"/>
        <v>0</v>
      </c>
    </row>
    <row r="42" spans="1:7" s="41" customFormat="1" ht="15" x14ac:dyDescent="0.2">
      <c r="A42" s="43">
        <v>31</v>
      </c>
      <c r="B42" s="49" t="s">
        <v>113</v>
      </c>
      <c r="C42" s="44" t="s">
        <v>8</v>
      </c>
      <c r="D42" s="51">
        <v>6</v>
      </c>
      <c r="E42" s="64"/>
      <c r="F42" s="50">
        <v>24</v>
      </c>
      <c r="G42" s="45">
        <f t="shared" si="0"/>
        <v>0</v>
      </c>
    </row>
    <row r="43" spans="1:7" s="41" customFormat="1" ht="15" x14ac:dyDescent="0.2">
      <c r="A43" s="43">
        <v>32</v>
      </c>
      <c r="B43" s="49" t="s">
        <v>114</v>
      </c>
      <c r="C43" s="44" t="s">
        <v>8</v>
      </c>
      <c r="D43" s="51">
        <v>6</v>
      </c>
      <c r="E43" s="64"/>
      <c r="F43" s="50">
        <v>24</v>
      </c>
      <c r="G43" s="45">
        <f t="shared" si="0"/>
        <v>0</v>
      </c>
    </row>
    <row r="44" spans="1:7" s="41" customFormat="1" ht="15" x14ac:dyDescent="0.2">
      <c r="A44" s="43">
        <v>33</v>
      </c>
      <c r="B44" s="49" t="s">
        <v>115</v>
      </c>
      <c r="C44" s="44" t="s">
        <v>8</v>
      </c>
      <c r="D44" s="51">
        <v>6</v>
      </c>
      <c r="E44" s="64"/>
      <c r="F44" s="50">
        <v>24</v>
      </c>
      <c r="G44" s="45">
        <f t="shared" si="0"/>
        <v>0</v>
      </c>
    </row>
    <row r="45" spans="1:7" s="41" customFormat="1" ht="15" x14ac:dyDescent="0.2">
      <c r="A45" s="43">
        <v>34</v>
      </c>
      <c r="B45" s="49" t="s">
        <v>116</v>
      </c>
      <c r="C45" s="44" t="s">
        <v>8</v>
      </c>
      <c r="D45" s="51">
        <v>6</v>
      </c>
      <c r="E45" s="64"/>
      <c r="F45" s="50">
        <v>24</v>
      </c>
      <c r="G45" s="45">
        <f t="shared" si="0"/>
        <v>0</v>
      </c>
    </row>
    <row r="46" spans="1:7" s="41" customFormat="1" ht="15" x14ac:dyDescent="0.2">
      <c r="A46" s="43">
        <v>35</v>
      </c>
      <c r="B46" s="49" t="s">
        <v>117</v>
      </c>
      <c r="C46" s="44" t="s">
        <v>8</v>
      </c>
      <c r="D46" s="51">
        <v>6</v>
      </c>
      <c r="E46" s="64"/>
      <c r="F46" s="50">
        <v>24</v>
      </c>
      <c r="G46" s="45">
        <f t="shared" si="0"/>
        <v>0</v>
      </c>
    </row>
    <row r="47" spans="1:7" s="41" customFormat="1" ht="15" x14ac:dyDescent="0.2">
      <c r="A47" s="43">
        <v>36</v>
      </c>
      <c r="B47" s="49" t="s">
        <v>118</v>
      </c>
      <c r="C47" s="44" t="s">
        <v>8</v>
      </c>
      <c r="D47" s="51">
        <v>6</v>
      </c>
      <c r="E47" s="64"/>
      <c r="F47" s="50">
        <v>24</v>
      </c>
      <c r="G47" s="45">
        <f t="shared" si="0"/>
        <v>0</v>
      </c>
    </row>
    <row r="48" spans="1:7" s="41" customFormat="1" ht="15" x14ac:dyDescent="0.2">
      <c r="A48" s="43">
        <v>37</v>
      </c>
      <c r="B48" s="49" t="s">
        <v>119</v>
      </c>
      <c r="C48" s="44" t="s">
        <v>8</v>
      </c>
      <c r="D48" s="51">
        <v>6</v>
      </c>
      <c r="E48" s="64"/>
      <c r="F48" s="50">
        <v>24</v>
      </c>
      <c r="G48" s="45">
        <f t="shared" si="0"/>
        <v>0</v>
      </c>
    </row>
    <row r="49" spans="1:9" s="41" customFormat="1" ht="15" x14ac:dyDescent="0.2">
      <c r="A49" s="43">
        <v>38</v>
      </c>
      <c r="B49" s="49" t="s">
        <v>120</v>
      </c>
      <c r="C49" s="44" t="s">
        <v>8</v>
      </c>
      <c r="D49" s="51">
        <v>6</v>
      </c>
      <c r="E49" s="64"/>
      <c r="F49" s="50">
        <v>24</v>
      </c>
      <c r="G49" s="45">
        <f t="shared" si="0"/>
        <v>0</v>
      </c>
    </row>
    <row r="50" spans="1:9" s="41" customFormat="1" ht="30" x14ac:dyDescent="0.2">
      <c r="A50" s="43">
        <v>39</v>
      </c>
      <c r="B50" s="49" t="s">
        <v>121</v>
      </c>
      <c r="C50" s="44" t="s">
        <v>8</v>
      </c>
      <c r="D50" s="51">
        <v>2</v>
      </c>
      <c r="E50" s="64"/>
      <c r="F50" s="50">
        <v>24</v>
      </c>
      <c r="G50" s="45">
        <f t="shared" si="0"/>
        <v>0</v>
      </c>
    </row>
    <row r="51" spans="1:9" s="41" customFormat="1" ht="15" x14ac:dyDescent="0.2">
      <c r="A51" s="43">
        <v>40</v>
      </c>
      <c r="B51" s="49" t="s">
        <v>122</v>
      </c>
      <c r="C51" s="44" t="s">
        <v>8</v>
      </c>
      <c r="D51" s="51">
        <v>3</v>
      </c>
      <c r="E51" s="64"/>
      <c r="F51" s="50">
        <v>24</v>
      </c>
      <c r="G51" s="45">
        <f t="shared" si="0"/>
        <v>0</v>
      </c>
    </row>
    <row r="52" spans="1:9" s="41" customFormat="1" ht="15" x14ac:dyDescent="0.2">
      <c r="A52" s="43">
        <v>41</v>
      </c>
      <c r="B52" s="49" t="s">
        <v>123</v>
      </c>
      <c r="C52" s="44" t="s">
        <v>8</v>
      </c>
      <c r="D52" s="51">
        <v>3</v>
      </c>
      <c r="E52" s="64"/>
      <c r="F52" s="50">
        <v>24</v>
      </c>
      <c r="G52" s="45">
        <f t="shared" si="0"/>
        <v>0</v>
      </c>
    </row>
    <row r="53" spans="1:9" s="41" customFormat="1" ht="15" x14ac:dyDescent="0.2">
      <c r="A53" s="43">
        <v>42</v>
      </c>
      <c r="B53" s="49" t="s">
        <v>124</v>
      </c>
      <c r="C53" s="44" t="s">
        <v>8</v>
      </c>
      <c r="D53" s="51">
        <v>2</v>
      </c>
      <c r="E53" s="64"/>
      <c r="F53" s="50">
        <v>24</v>
      </c>
      <c r="G53" s="45">
        <f t="shared" si="0"/>
        <v>0</v>
      </c>
    </row>
    <row r="54" spans="1:9" s="41" customFormat="1" ht="15" x14ac:dyDescent="0.2">
      <c r="A54" s="43">
        <v>43</v>
      </c>
      <c r="B54" s="49" t="s">
        <v>125</v>
      </c>
      <c r="C54" s="44" t="s">
        <v>179</v>
      </c>
      <c r="D54" s="51">
        <v>5</v>
      </c>
      <c r="E54" s="64"/>
      <c r="F54" s="50">
        <v>24</v>
      </c>
      <c r="G54" s="45">
        <f t="shared" si="0"/>
        <v>0</v>
      </c>
    </row>
    <row r="55" spans="1:9" s="41" customFormat="1" ht="30" x14ac:dyDescent="0.2">
      <c r="A55" s="43">
        <v>44</v>
      </c>
      <c r="B55" s="49" t="s">
        <v>126</v>
      </c>
      <c r="C55" s="44" t="s">
        <v>8</v>
      </c>
      <c r="D55" s="51">
        <v>2</v>
      </c>
      <c r="E55" s="64"/>
      <c r="F55" s="50">
        <v>24</v>
      </c>
      <c r="G55" s="45">
        <f t="shared" si="0"/>
        <v>0</v>
      </c>
    </row>
    <row r="56" spans="1:9" s="41" customFormat="1" ht="15" x14ac:dyDescent="0.2">
      <c r="A56" s="43">
        <v>45</v>
      </c>
      <c r="B56" s="49" t="s">
        <v>127</v>
      </c>
      <c r="C56" s="44" t="s">
        <v>8</v>
      </c>
      <c r="D56" s="51">
        <v>2</v>
      </c>
      <c r="E56" s="64"/>
      <c r="F56" s="50">
        <v>24</v>
      </c>
      <c r="G56" s="45">
        <f t="shared" si="0"/>
        <v>0</v>
      </c>
    </row>
    <row r="57" spans="1:9" s="41" customFormat="1" ht="15" x14ac:dyDescent="0.2">
      <c r="A57" s="43">
        <v>46</v>
      </c>
      <c r="B57" s="49" t="s">
        <v>128</v>
      </c>
      <c r="C57" s="44" t="s">
        <v>8</v>
      </c>
      <c r="D57" s="51">
        <v>2</v>
      </c>
      <c r="E57" s="64"/>
      <c r="F57" s="50">
        <v>24</v>
      </c>
      <c r="G57" s="45">
        <f t="shared" si="0"/>
        <v>0</v>
      </c>
    </row>
    <row r="58" spans="1:9" s="41" customFormat="1" ht="15" x14ac:dyDescent="0.2">
      <c r="A58" s="43">
        <v>47</v>
      </c>
      <c r="B58" s="49" t="s">
        <v>129</v>
      </c>
      <c r="C58" s="44" t="s">
        <v>8</v>
      </c>
      <c r="D58" s="51">
        <v>2</v>
      </c>
      <c r="E58" s="64"/>
      <c r="F58" s="50">
        <v>36</v>
      </c>
      <c r="G58" s="45">
        <f t="shared" si="0"/>
        <v>0</v>
      </c>
    </row>
    <row r="59" spans="1:9" s="41" customFormat="1" ht="15" x14ac:dyDescent="0.2">
      <c r="A59" s="43">
        <v>48</v>
      </c>
      <c r="B59" s="49" t="s">
        <v>130</v>
      </c>
      <c r="C59" s="44" t="s">
        <v>8</v>
      </c>
      <c r="D59" s="51">
        <v>2</v>
      </c>
      <c r="E59" s="64"/>
      <c r="F59" s="50">
        <v>36</v>
      </c>
      <c r="G59" s="45">
        <f t="shared" si="0"/>
        <v>0</v>
      </c>
    </row>
    <row r="60" spans="1:9" ht="15.75" customHeight="1" x14ac:dyDescent="0.2">
      <c r="A60" s="94" t="s">
        <v>80</v>
      </c>
      <c r="B60" s="94"/>
      <c r="C60" s="94"/>
      <c r="D60" s="94"/>
      <c r="E60" s="94"/>
      <c r="F60" s="94"/>
      <c r="G60" s="52">
        <f>SUM(G12:G59)</f>
        <v>0</v>
      </c>
      <c r="I60" s="55"/>
    </row>
    <row r="61" spans="1:9" ht="21" customHeight="1" x14ac:dyDescent="0.25">
      <c r="A61" s="94" t="s">
        <v>82</v>
      </c>
      <c r="B61" s="94"/>
      <c r="C61" s="94"/>
      <c r="D61" s="94"/>
      <c r="E61" s="94"/>
      <c r="F61" s="94">
        <f>F60/26</f>
        <v>0</v>
      </c>
      <c r="G61" s="53">
        <f>G60/12</f>
        <v>0</v>
      </c>
      <c r="I61" s="55"/>
    </row>
    <row r="62" spans="1:9" ht="18.75" customHeight="1" x14ac:dyDescent="0.25">
      <c r="A62" s="94" t="s">
        <v>83</v>
      </c>
      <c r="B62" s="94"/>
      <c r="C62" s="94"/>
      <c r="D62" s="94"/>
      <c r="E62" s="94"/>
      <c r="F62" s="94">
        <f>F61/12</f>
        <v>0</v>
      </c>
      <c r="G62" s="53">
        <f>G61/3</f>
        <v>0</v>
      </c>
      <c r="I62" s="55"/>
    </row>
    <row r="63" spans="1:9" s="41" customFormat="1" ht="18.75" x14ac:dyDescent="0.2">
      <c r="A63" s="91" t="s">
        <v>192</v>
      </c>
      <c r="B63" s="92"/>
      <c r="C63" s="92"/>
      <c r="D63" s="92"/>
      <c r="E63" s="92"/>
      <c r="F63" s="92"/>
      <c r="G63" s="93"/>
    </row>
    <row r="64" spans="1:9" s="41" customFormat="1" ht="31.5" x14ac:dyDescent="0.2">
      <c r="A64" s="48" t="s">
        <v>6</v>
      </c>
      <c r="B64" s="46" t="s">
        <v>7</v>
      </c>
      <c r="C64" s="46" t="s">
        <v>8</v>
      </c>
      <c r="D64" s="46" t="s">
        <v>12</v>
      </c>
      <c r="E64" s="46" t="s">
        <v>34</v>
      </c>
      <c r="F64" s="47" t="s">
        <v>79</v>
      </c>
      <c r="G64" s="46" t="s">
        <v>13</v>
      </c>
    </row>
    <row r="65" spans="1:7" s="41" customFormat="1" ht="45" x14ac:dyDescent="0.2">
      <c r="A65" s="43">
        <v>1</v>
      </c>
      <c r="B65" s="49" t="s">
        <v>132</v>
      </c>
      <c r="C65" s="44" t="s">
        <v>8</v>
      </c>
      <c r="D65" s="51">
        <v>1</v>
      </c>
      <c r="E65" s="64"/>
      <c r="F65" s="50">
        <v>60</v>
      </c>
      <c r="G65" s="45">
        <f t="shared" ref="G65:G81" si="1">(D65*E65)/F65</f>
        <v>0</v>
      </c>
    </row>
    <row r="66" spans="1:7" s="41" customFormat="1" ht="45" x14ac:dyDescent="0.2">
      <c r="A66" s="43">
        <v>2</v>
      </c>
      <c r="B66" s="49" t="s">
        <v>133</v>
      </c>
      <c r="C66" s="44" t="s">
        <v>8</v>
      </c>
      <c r="D66" s="51">
        <v>2</v>
      </c>
      <c r="E66" s="64"/>
      <c r="F66" s="50">
        <v>60</v>
      </c>
      <c r="G66" s="45">
        <f t="shared" si="1"/>
        <v>0</v>
      </c>
    </row>
    <row r="67" spans="1:7" s="41" customFormat="1" ht="45" x14ac:dyDescent="0.2">
      <c r="A67" s="43">
        <v>3</v>
      </c>
      <c r="B67" s="49" t="s">
        <v>134</v>
      </c>
      <c r="C67" s="44" t="s">
        <v>8</v>
      </c>
      <c r="D67" s="51">
        <v>2</v>
      </c>
      <c r="E67" s="64"/>
      <c r="F67" s="50">
        <v>60</v>
      </c>
      <c r="G67" s="45">
        <f t="shared" si="1"/>
        <v>0</v>
      </c>
    </row>
    <row r="68" spans="1:7" s="41" customFormat="1" ht="30" x14ac:dyDescent="0.2">
      <c r="A68" s="43">
        <v>4</v>
      </c>
      <c r="B68" s="49" t="s">
        <v>135</v>
      </c>
      <c r="C68" s="44" t="s">
        <v>8</v>
      </c>
      <c r="D68" s="51">
        <v>4</v>
      </c>
      <c r="E68" s="64"/>
      <c r="F68" s="50">
        <v>60</v>
      </c>
      <c r="G68" s="45">
        <f t="shared" si="1"/>
        <v>0</v>
      </c>
    </row>
    <row r="69" spans="1:7" s="41" customFormat="1" ht="15" x14ac:dyDescent="0.2">
      <c r="A69" s="43">
        <v>5</v>
      </c>
      <c r="B69" s="49" t="s">
        <v>136</v>
      </c>
      <c r="C69" s="44" t="s">
        <v>8</v>
      </c>
      <c r="D69" s="51">
        <v>12</v>
      </c>
      <c r="E69" s="64"/>
      <c r="F69" s="50">
        <v>24</v>
      </c>
      <c r="G69" s="45">
        <f t="shared" si="1"/>
        <v>0</v>
      </c>
    </row>
    <row r="70" spans="1:7" s="41" customFormat="1" ht="15" x14ac:dyDescent="0.2">
      <c r="A70" s="43">
        <v>6</v>
      </c>
      <c r="B70" s="49" t="s">
        <v>137</v>
      </c>
      <c r="C70" s="44" t="s">
        <v>8</v>
      </c>
      <c r="D70" s="51">
        <v>36</v>
      </c>
      <c r="E70" s="64"/>
      <c r="F70" s="50">
        <v>24</v>
      </c>
      <c r="G70" s="45">
        <f t="shared" si="1"/>
        <v>0</v>
      </c>
    </row>
    <row r="71" spans="1:7" s="41" customFormat="1" ht="15" x14ac:dyDescent="0.2">
      <c r="A71" s="43">
        <v>7</v>
      </c>
      <c r="B71" s="49" t="s">
        <v>138</v>
      </c>
      <c r="C71" s="44" t="s">
        <v>8</v>
      </c>
      <c r="D71" s="51">
        <v>60</v>
      </c>
      <c r="E71" s="64"/>
      <c r="F71" s="50">
        <v>24</v>
      </c>
      <c r="G71" s="45">
        <f t="shared" si="1"/>
        <v>0</v>
      </c>
    </row>
    <row r="72" spans="1:7" s="41" customFormat="1" ht="30" x14ac:dyDescent="0.2">
      <c r="A72" s="43">
        <v>8</v>
      </c>
      <c r="B72" s="49" t="s">
        <v>139</v>
      </c>
      <c r="C72" s="44" t="s">
        <v>8</v>
      </c>
      <c r="D72" s="51">
        <v>72</v>
      </c>
      <c r="E72" s="64"/>
      <c r="F72" s="50">
        <v>24</v>
      </c>
      <c r="G72" s="45">
        <f t="shared" si="1"/>
        <v>0</v>
      </c>
    </row>
    <row r="73" spans="1:7" s="41" customFormat="1" ht="30" x14ac:dyDescent="0.2">
      <c r="A73" s="43">
        <v>9</v>
      </c>
      <c r="B73" s="49" t="s">
        <v>140</v>
      </c>
      <c r="C73" s="44" t="s">
        <v>8</v>
      </c>
      <c r="D73" s="51">
        <v>15</v>
      </c>
      <c r="E73" s="64"/>
      <c r="F73" s="50">
        <v>24</v>
      </c>
      <c r="G73" s="45">
        <f t="shared" si="1"/>
        <v>0</v>
      </c>
    </row>
    <row r="74" spans="1:7" s="41" customFormat="1" ht="30" x14ac:dyDescent="0.2">
      <c r="A74" s="43">
        <v>10</v>
      </c>
      <c r="B74" s="49" t="s">
        <v>141</v>
      </c>
      <c r="C74" s="44" t="s">
        <v>8</v>
      </c>
      <c r="D74" s="51">
        <v>2</v>
      </c>
      <c r="E74" s="64"/>
      <c r="F74" s="50">
        <v>24</v>
      </c>
      <c r="G74" s="45">
        <f t="shared" si="1"/>
        <v>0</v>
      </c>
    </row>
    <row r="75" spans="1:7" s="41" customFormat="1" ht="30" x14ac:dyDescent="0.2">
      <c r="A75" s="43">
        <v>11</v>
      </c>
      <c r="B75" s="49" t="s">
        <v>142</v>
      </c>
      <c r="C75" s="44" t="s">
        <v>178</v>
      </c>
      <c r="D75" s="51">
        <v>1750</v>
      </c>
      <c r="E75" s="64"/>
      <c r="F75" s="50">
        <v>24</v>
      </c>
      <c r="G75" s="45">
        <f t="shared" si="1"/>
        <v>0</v>
      </c>
    </row>
    <row r="76" spans="1:7" s="41" customFormat="1" ht="30" x14ac:dyDescent="0.2">
      <c r="A76" s="43">
        <v>12</v>
      </c>
      <c r="B76" s="49" t="s">
        <v>143</v>
      </c>
      <c r="C76" s="44" t="s">
        <v>8</v>
      </c>
      <c r="D76" s="51">
        <v>85</v>
      </c>
      <c r="E76" s="64"/>
      <c r="F76" s="50">
        <v>24</v>
      </c>
      <c r="G76" s="45">
        <f t="shared" si="1"/>
        <v>0</v>
      </c>
    </row>
    <row r="77" spans="1:7" s="41" customFormat="1" ht="30" x14ac:dyDescent="0.2">
      <c r="A77" s="43">
        <v>13</v>
      </c>
      <c r="B77" s="49" t="s">
        <v>144</v>
      </c>
      <c r="C77" s="44" t="s">
        <v>8</v>
      </c>
      <c r="D77" s="51">
        <v>50</v>
      </c>
      <c r="E77" s="64"/>
      <c r="F77" s="50">
        <v>24</v>
      </c>
      <c r="G77" s="45">
        <f t="shared" si="1"/>
        <v>0</v>
      </c>
    </row>
    <row r="78" spans="1:7" s="41" customFormat="1" ht="60" x14ac:dyDescent="0.2">
      <c r="A78" s="43">
        <v>14</v>
      </c>
      <c r="B78" s="49" t="s">
        <v>145</v>
      </c>
      <c r="C78" s="44" t="s">
        <v>8</v>
      </c>
      <c r="D78" s="51">
        <v>2</v>
      </c>
      <c r="E78" s="64"/>
      <c r="F78" s="50">
        <v>48</v>
      </c>
      <c r="G78" s="45">
        <f t="shared" si="1"/>
        <v>0</v>
      </c>
    </row>
    <row r="79" spans="1:7" s="41" customFormat="1" ht="105" x14ac:dyDescent="0.2">
      <c r="A79" s="43">
        <v>15</v>
      </c>
      <c r="B79" s="49" t="s">
        <v>146</v>
      </c>
      <c r="C79" s="44" t="s">
        <v>8</v>
      </c>
      <c r="D79" s="51">
        <v>4</v>
      </c>
      <c r="E79" s="64"/>
      <c r="F79" s="50">
        <v>60</v>
      </c>
      <c r="G79" s="45">
        <f t="shared" si="1"/>
        <v>0</v>
      </c>
    </row>
    <row r="80" spans="1:7" s="41" customFormat="1" ht="30" x14ac:dyDescent="0.2">
      <c r="A80" s="43">
        <v>16</v>
      </c>
      <c r="B80" s="49" t="s">
        <v>147</v>
      </c>
      <c r="C80" s="44" t="s">
        <v>8</v>
      </c>
      <c r="D80" s="51">
        <v>2</v>
      </c>
      <c r="E80" s="64"/>
      <c r="F80" s="50">
        <v>24</v>
      </c>
      <c r="G80" s="45">
        <f t="shared" si="1"/>
        <v>0</v>
      </c>
    </row>
    <row r="81" spans="1:9" s="41" customFormat="1" ht="15" x14ac:dyDescent="0.2">
      <c r="A81" s="43">
        <v>17</v>
      </c>
      <c r="B81" s="49" t="s">
        <v>148</v>
      </c>
      <c r="C81" s="44" t="s">
        <v>8</v>
      </c>
      <c r="D81" s="51">
        <v>2</v>
      </c>
      <c r="E81" s="64"/>
      <c r="F81" s="50">
        <v>24</v>
      </c>
      <c r="G81" s="45">
        <f t="shared" si="1"/>
        <v>0</v>
      </c>
    </row>
    <row r="82" spans="1:9" s="41" customFormat="1" ht="15.75" customHeight="1" x14ac:dyDescent="0.2">
      <c r="A82" s="94" t="s">
        <v>80</v>
      </c>
      <c r="B82" s="94"/>
      <c r="C82" s="94"/>
      <c r="D82" s="94"/>
      <c r="E82" s="94"/>
      <c r="F82" s="94"/>
      <c r="G82" s="52">
        <f>SUM(G65:G81)</f>
        <v>0</v>
      </c>
      <c r="I82" s="55"/>
    </row>
    <row r="83" spans="1:9" s="41" customFormat="1" ht="21" customHeight="1" x14ac:dyDescent="0.25">
      <c r="A83" s="94" t="s">
        <v>82</v>
      </c>
      <c r="B83" s="94"/>
      <c r="C83" s="94"/>
      <c r="D83" s="94"/>
      <c r="E83" s="94"/>
      <c r="F83" s="94">
        <f>F82/26</f>
        <v>0</v>
      </c>
      <c r="G83" s="53">
        <f>G82/12</f>
        <v>0</v>
      </c>
      <c r="I83" s="55"/>
    </row>
    <row r="84" spans="1:9" s="41" customFormat="1" ht="18.75" customHeight="1" x14ac:dyDescent="0.25">
      <c r="A84" s="94" t="s">
        <v>83</v>
      </c>
      <c r="B84" s="94"/>
      <c r="C84" s="94"/>
      <c r="D84" s="94"/>
      <c r="E84" s="94"/>
      <c r="F84" s="94">
        <f>F83/12</f>
        <v>0</v>
      </c>
      <c r="G84" s="53">
        <f>G83/2</f>
        <v>0</v>
      </c>
      <c r="I84" s="55"/>
    </row>
    <row r="85" spans="1:9" s="41" customFormat="1" ht="18.75" x14ac:dyDescent="0.2">
      <c r="A85" s="91" t="s">
        <v>193</v>
      </c>
      <c r="B85" s="92"/>
      <c r="C85" s="92"/>
      <c r="D85" s="92"/>
      <c r="E85" s="92"/>
      <c r="F85" s="92"/>
      <c r="G85" s="93"/>
    </row>
    <row r="86" spans="1:9" s="41" customFormat="1" ht="31.5" x14ac:dyDescent="0.2">
      <c r="A86" s="48" t="s">
        <v>6</v>
      </c>
      <c r="B86" s="46" t="s">
        <v>7</v>
      </c>
      <c r="C86" s="46" t="s">
        <v>8</v>
      </c>
      <c r="D86" s="46" t="s">
        <v>12</v>
      </c>
      <c r="E86" s="46" t="s">
        <v>34</v>
      </c>
      <c r="F86" s="47" t="s">
        <v>79</v>
      </c>
      <c r="G86" s="46" t="s">
        <v>13</v>
      </c>
    </row>
    <row r="87" spans="1:9" s="41" customFormat="1" ht="15" x14ac:dyDescent="0.2">
      <c r="A87" s="43">
        <v>1</v>
      </c>
      <c r="B87" s="49" t="s">
        <v>151</v>
      </c>
      <c r="C87" s="44" t="s">
        <v>8</v>
      </c>
      <c r="D87" s="51">
        <v>1</v>
      </c>
      <c r="E87" s="64"/>
      <c r="F87" s="50">
        <v>24</v>
      </c>
      <c r="G87" s="45">
        <f>(D87*E87)/F87</f>
        <v>0</v>
      </c>
    </row>
    <row r="88" spans="1:9" s="41" customFormat="1" ht="15" x14ac:dyDescent="0.2">
      <c r="A88" s="43">
        <v>2</v>
      </c>
      <c r="B88" s="49" t="s">
        <v>152</v>
      </c>
      <c r="C88" s="44" t="s">
        <v>8</v>
      </c>
      <c r="D88" s="51">
        <v>1</v>
      </c>
      <c r="E88" s="64"/>
      <c r="F88" s="50">
        <v>60</v>
      </c>
      <c r="G88" s="45">
        <f t="shared" ref="G88:G114" si="2">(D88*E88)/F88</f>
        <v>0</v>
      </c>
    </row>
    <row r="89" spans="1:9" s="41" customFormat="1" ht="15" x14ac:dyDescent="0.2">
      <c r="A89" s="43">
        <v>3</v>
      </c>
      <c r="B89" s="49" t="s">
        <v>153</v>
      </c>
      <c r="C89" s="44" t="s">
        <v>8</v>
      </c>
      <c r="D89" s="51">
        <v>5</v>
      </c>
      <c r="E89" s="64"/>
      <c r="F89" s="50">
        <v>60</v>
      </c>
      <c r="G89" s="45">
        <f t="shared" si="2"/>
        <v>0</v>
      </c>
    </row>
    <row r="90" spans="1:9" s="41" customFormat="1" ht="45" x14ac:dyDescent="0.2">
      <c r="A90" s="43">
        <v>4</v>
      </c>
      <c r="B90" s="49" t="s">
        <v>81</v>
      </c>
      <c r="C90" s="44" t="s">
        <v>8</v>
      </c>
      <c r="D90" s="51">
        <v>2</v>
      </c>
      <c r="E90" s="64"/>
      <c r="F90" s="50">
        <v>60</v>
      </c>
      <c r="G90" s="45">
        <f t="shared" si="2"/>
        <v>0</v>
      </c>
    </row>
    <row r="91" spans="1:9" s="41" customFormat="1" ht="45" x14ac:dyDescent="0.2">
      <c r="A91" s="43">
        <v>5</v>
      </c>
      <c r="B91" s="49" t="s">
        <v>109</v>
      </c>
      <c r="C91" s="44" t="s">
        <v>8</v>
      </c>
      <c r="D91" s="51">
        <v>1</v>
      </c>
      <c r="E91" s="64"/>
      <c r="F91" s="50">
        <v>24</v>
      </c>
      <c r="G91" s="45">
        <f t="shared" si="2"/>
        <v>0</v>
      </c>
    </row>
    <row r="92" spans="1:9" s="41" customFormat="1" ht="15" x14ac:dyDescent="0.2">
      <c r="A92" s="43">
        <v>6</v>
      </c>
      <c r="B92" s="49" t="s">
        <v>154</v>
      </c>
      <c r="C92" s="44" t="s">
        <v>8</v>
      </c>
      <c r="D92" s="51">
        <v>1</v>
      </c>
      <c r="E92" s="64"/>
      <c r="F92" s="50">
        <v>60</v>
      </c>
      <c r="G92" s="45">
        <f t="shared" si="2"/>
        <v>0</v>
      </c>
    </row>
    <row r="93" spans="1:9" s="41" customFormat="1" ht="15" x14ac:dyDescent="0.2">
      <c r="A93" s="43">
        <v>7</v>
      </c>
      <c r="B93" s="49" t="s">
        <v>155</v>
      </c>
      <c r="C93" s="44" t="s">
        <v>8</v>
      </c>
      <c r="D93" s="51">
        <v>2</v>
      </c>
      <c r="E93" s="64"/>
      <c r="F93" s="50">
        <v>60</v>
      </c>
      <c r="G93" s="45">
        <f t="shared" si="2"/>
        <v>0</v>
      </c>
    </row>
    <row r="94" spans="1:9" s="41" customFormat="1" ht="15" x14ac:dyDescent="0.2">
      <c r="A94" s="43">
        <v>8</v>
      </c>
      <c r="B94" s="49" t="s">
        <v>156</v>
      </c>
      <c r="C94" s="44" t="s">
        <v>8</v>
      </c>
      <c r="D94" s="51">
        <v>5</v>
      </c>
      <c r="E94" s="64"/>
      <c r="F94" s="50">
        <v>36</v>
      </c>
      <c r="G94" s="45">
        <f t="shared" si="2"/>
        <v>0</v>
      </c>
    </row>
    <row r="95" spans="1:9" s="41" customFormat="1" ht="15" x14ac:dyDescent="0.2">
      <c r="A95" s="43">
        <v>9</v>
      </c>
      <c r="B95" s="49" t="s">
        <v>157</v>
      </c>
      <c r="C95" s="44" t="s">
        <v>8</v>
      </c>
      <c r="D95" s="51">
        <v>2</v>
      </c>
      <c r="E95" s="64"/>
      <c r="F95" s="50">
        <v>60</v>
      </c>
      <c r="G95" s="45">
        <f t="shared" si="2"/>
        <v>0</v>
      </c>
    </row>
    <row r="96" spans="1:9" s="41" customFormat="1" ht="15" x14ac:dyDescent="0.2">
      <c r="A96" s="43">
        <v>10</v>
      </c>
      <c r="B96" s="49" t="s">
        <v>129</v>
      </c>
      <c r="C96" s="44" t="s">
        <v>8</v>
      </c>
      <c r="D96" s="51">
        <v>1</v>
      </c>
      <c r="E96" s="64"/>
      <c r="F96" s="50">
        <v>60</v>
      </c>
      <c r="G96" s="45">
        <f t="shared" si="2"/>
        <v>0</v>
      </c>
    </row>
    <row r="97" spans="1:7" s="41" customFormat="1" ht="15" x14ac:dyDescent="0.2">
      <c r="A97" s="43">
        <v>11</v>
      </c>
      <c r="B97" s="49" t="s">
        <v>158</v>
      </c>
      <c r="C97" s="44" t="s">
        <v>8</v>
      </c>
      <c r="D97" s="51">
        <v>2</v>
      </c>
      <c r="E97" s="64"/>
      <c r="F97" s="50">
        <v>36</v>
      </c>
      <c r="G97" s="45">
        <f t="shared" si="2"/>
        <v>0</v>
      </c>
    </row>
    <row r="98" spans="1:7" s="41" customFormat="1" ht="15" x14ac:dyDescent="0.2">
      <c r="A98" s="43">
        <v>12</v>
      </c>
      <c r="B98" s="49" t="s">
        <v>159</v>
      </c>
      <c r="C98" s="44" t="s">
        <v>8</v>
      </c>
      <c r="D98" s="51">
        <v>2</v>
      </c>
      <c r="E98" s="64"/>
      <c r="F98" s="50">
        <v>36</v>
      </c>
      <c r="G98" s="45">
        <f t="shared" si="2"/>
        <v>0</v>
      </c>
    </row>
    <row r="99" spans="1:7" s="41" customFormat="1" ht="15" x14ac:dyDescent="0.2">
      <c r="A99" s="43">
        <v>13</v>
      </c>
      <c r="B99" s="49" t="s">
        <v>160</v>
      </c>
      <c r="C99" s="44" t="s">
        <v>8</v>
      </c>
      <c r="D99" s="51">
        <v>2</v>
      </c>
      <c r="E99" s="64"/>
      <c r="F99" s="50">
        <v>60</v>
      </c>
      <c r="G99" s="45">
        <f t="shared" si="2"/>
        <v>0</v>
      </c>
    </row>
    <row r="100" spans="1:7" s="41" customFormat="1" ht="15" x14ac:dyDescent="0.2">
      <c r="A100" s="43">
        <v>14</v>
      </c>
      <c r="B100" s="49" t="s">
        <v>161</v>
      </c>
      <c r="C100" s="44" t="s">
        <v>8</v>
      </c>
      <c r="D100" s="51">
        <v>1</v>
      </c>
      <c r="E100" s="64"/>
      <c r="F100" s="50">
        <v>60</v>
      </c>
      <c r="G100" s="45">
        <f t="shared" si="2"/>
        <v>0</v>
      </c>
    </row>
    <row r="101" spans="1:7" s="41" customFormat="1" ht="15" x14ac:dyDescent="0.2">
      <c r="A101" s="43">
        <v>15</v>
      </c>
      <c r="B101" s="49" t="s">
        <v>162</v>
      </c>
      <c r="C101" s="44" t="s">
        <v>8</v>
      </c>
      <c r="D101" s="51">
        <v>2</v>
      </c>
      <c r="E101" s="64"/>
      <c r="F101" s="50">
        <v>24</v>
      </c>
      <c r="G101" s="45">
        <f t="shared" si="2"/>
        <v>0</v>
      </c>
    </row>
    <row r="102" spans="1:7" s="41" customFormat="1" ht="15" x14ac:dyDescent="0.2">
      <c r="A102" s="43">
        <v>16</v>
      </c>
      <c r="B102" s="49" t="s">
        <v>163</v>
      </c>
      <c r="C102" s="44" t="s">
        <v>8</v>
      </c>
      <c r="D102" s="51">
        <v>2</v>
      </c>
      <c r="E102" s="64"/>
      <c r="F102" s="50">
        <v>24</v>
      </c>
      <c r="G102" s="45">
        <f t="shared" si="2"/>
        <v>0</v>
      </c>
    </row>
    <row r="103" spans="1:7" s="41" customFormat="1" ht="15" x14ac:dyDescent="0.2">
      <c r="A103" s="43">
        <v>17</v>
      </c>
      <c r="B103" s="49" t="s">
        <v>164</v>
      </c>
      <c r="C103" s="44" t="s">
        <v>8</v>
      </c>
      <c r="D103" s="51">
        <v>2</v>
      </c>
      <c r="E103" s="64"/>
      <c r="F103" s="50">
        <v>36</v>
      </c>
      <c r="G103" s="45">
        <f t="shared" si="2"/>
        <v>0</v>
      </c>
    </row>
    <row r="104" spans="1:7" s="41" customFormat="1" ht="15" x14ac:dyDescent="0.2">
      <c r="A104" s="43">
        <v>18</v>
      </c>
      <c r="B104" s="49" t="s">
        <v>165</v>
      </c>
      <c r="C104" s="44" t="s">
        <v>8</v>
      </c>
      <c r="D104" s="51">
        <v>2</v>
      </c>
      <c r="E104" s="64"/>
      <c r="F104" s="50">
        <v>60</v>
      </c>
      <c r="G104" s="45">
        <f t="shared" si="2"/>
        <v>0</v>
      </c>
    </row>
    <row r="105" spans="1:7" s="41" customFormat="1" ht="15" x14ac:dyDescent="0.2">
      <c r="A105" s="43">
        <v>20</v>
      </c>
      <c r="B105" s="49" t="s">
        <v>166</v>
      </c>
      <c r="C105" s="44" t="s">
        <v>8</v>
      </c>
      <c r="D105" s="51">
        <v>1</v>
      </c>
      <c r="E105" s="64"/>
      <c r="F105" s="50">
        <v>60</v>
      </c>
      <c r="G105" s="45">
        <f t="shared" si="2"/>
        <v>0</v>
      </c>
    </row>
    <row r="106" spans="1:7" s="41" customFormat="1" ht="15" x14ac:dyDescent="0.2">
      <c r="A106" s="43">
        <v>22</v>
      </c>
      <c r="B106" s="49" t="s">
        <v>167</v>
      </c>
      <c r="C106" s="44" t="s">
        <v>8</v>
      </c>
      <c r="D106" s="51">
        <v>2</v>
      </c>
      <c r="E106" s="64"/>
      <c r="F106" s="50">
        <v>36</v>
      </c>
      <c r="G106" s="45">
        <f t="shared" si="2"/>
        <v>0</v>
      </c>
    </row>
    <row r="107" spans="1:7" s="41" customFormat="1" ht="30" x14ac:dyDescent="0.2">
      <c r="A107" s="43">
        <v>23</v>
      </c>
      <c r="B107" s="49" t="s">
        <v>174</v>
      </c>
      <c r="C107" s="44" t="s">
        <v>8</v>
      </c>
      <c r="D107" s="51">
        <v>20</v>
      </c>
      <c r="E107" s="64"/>
      <c r="F107" s="50">
        <v>12</v>
      </c>
      <c r="G107" s="45">
        <f t="shared" si="2"/>
        <v>0</v>
      </c>
    </row>
    <row r="108" spans="1:7" s="41" customFormat="1" ht="15" x14ac:dyDescent="0.2">
      <c r="A108" s="43">
        <v>24</v>
      </c>
      <c r="B108" s="49" t="s">
        <v>168</v>
      </c>
      <c r="C108" s="44" t="s">
        <v>8</v>
      </c>
      <c r="D108" s="51">
        <v>1</v>
      </c>
      <c r="E108" s="64"/>
      <c r="F108" s="50">
        <v>12</v>
      </c>
      <c r="G108" s="45">
        <f t="shared" si="2"/>
        <v>0</v>
      </c>
    </row>
    <row r="109" spans="1:7" s="41" customFormat="1" ht="15" x14ac:dyDescent="0.2">
      <c r="A109" s="43">
        <v>25</v>
      </c>
      <c r="B109" s="49" t="s">
        <v>169</v>
      </c>
      <c r="C109" s="44" t="s">
        <v>8</v>
      </c>
      <c r="D109" s="51">
        <v>1</v>
      </c>
      <c r="E109" s="64"/>
      <c r="F109" s="50">
        <v>24</v>
      </c>
      <c r="G109" s="45">
        <f t="shared" si="2"/>
        <v>0</v>
      </c>
    </row>
    <row r="110" spans="1:7" s="41" customFormat="1" ht="30" x14ac:dyDescent="0.2">
      <c r="A110" s="43">
        <v>26</v>
      </c>
      <c r="B110" s="49" t="s">
        <v>175</v>
      </c>
      <c r="C110" s="44" t="s">
        <v>8</v>
      </c>
      <c r="D110" s="51">
        <v>2</v>
      </c>
      <c r="E110" s="64"/>
      <c r="F110" s="50">
        <v>24</v>
      </c>
      <c r="G110" s="45">
        <f t="shared" ref="G110" si="3">(D110*E110)/F110</f>
        <v>0</v>
      </c>
    </row>
    <row r="111" spans="1:7" s="41" customFormat="1" ht="15" x14ac:dyDescent="0.2">
      <c r="A111" s="43">
        <v>27</v>
      </c>
      <c r="B111" s="49" t="s">
        <v>170</v>
      </c>
      <c r="C111" s="44" t="s">
        <v>8</v>
      </c>
      <c r="D111" s="51">
        <v>2</v>
      </c>
      <c r="E111" s="64"/>
      <c r="F111" s="50">
        <v>24</v>
      </c>
      <c r="G111" s="45">
        <f t="shared" si="2"/>
        <v>0</v>
      </c>
    </row>
    <row r="112" spans="1:7" s="41" customFormat="1" ht="15" x14ac:dyDescent="0.2">
      <c r="A112" s="43">
        <v>28</v>
      </c>
      <c r="B112" s="49" t="s">
        <v>171</v>
      </c>
      <c r="C112" s="44" t="s">
        <v>8</v>
      </c>
      <c r="D112" s="51">
        <v>2</v>
      </c>
      <c r="E112" s="64"/>
      <c r="F112" s="50">
        <v>24</v>
      </c>
      <c r="G112" s="45">
        <f t="shared" si="2"/>
        <v>0</v>
      </c>
    </row>
    <row r="113" spans="1:9" s="41" customFormat="1" ht="15" x14ac:dyDescent="0.2">
      <c r="A113" s="43">
        <v>29</v>
      </c>
      <c r="B113" s="49" t="s">
        <v>172</v>
      </c>
      <c r="C113" s="44" t="s">
        <v>8</v>
      </c>
      <c r="D113" s="51">
        <v>2</v>
      </c>
      <c r="E113" s="64"/>
      <c r="F113" s="50">
        <v>6</v>
      </c>
      <c r="G113" s="45">
        <f t="shared" si="2"/>
        <v>0</v>
      </c>
    </row>
    <row r="114" spans="1:9" s="41" customFormat="1" ht="15" x14ac:dyDescent="0.2">
      <c r="A114" s="43">
        <v>30</v>
      </c>
      <c r="B114" s="49" t="s">
        <v>173</v>
      </c>
      <c r="C114" s="44" t="s">
        <v>8</v>
      </c>
      <c r="D114" s="51">
        <v>2</v>
      </c>
      <c r="E114" s="64"/>
      <c r="F114" s="50">
        <v>6</v>
      </c>
      <c r="G114" s="45">
        <f t="shared" si="2"/>
        <v>0</v>
      </c>
    </row>
    <row r="115" spans="1:9" s="41" customFormat="1" ht="15.75" customHeight="1" x14ac:dyDescent="0.2">
      <c r="A115" s="94" t="s">
        <v>80</v>
      </c>
      <c r="B115" s="94"/>
      <c r="C115" s="94"/>
      <c r="D115" s="94"/>
      <c r="E115" s="94"/>
      <c r="F115" s="94"/>
      <c r="G115" s="52">
        <f>SUM(G87:G114)</f>
        <v>0</v>
      </c>
      <c r="I115" s="55"/>
    </row>
    <row r="116" spans="1:9" s="41" customFormat="1" ht="21" customHeight="1" x14ac:dyDescent="0.25">
      <c r="A116" s="94" t="s">
        <v>82</v>
      </c>
      <c r="B116" s="94"/>
      <c r="C116" s="94"/>
      <c r="D116" s="94"/>
      <c r="E116" s="94"/>
      <c r="F116" s="94">
        <f>F115/26</f>
        <v>0</v>
      </c>
      <c r="G116" s="53">
        <f>G115/12</f>
        <v>0</v>
      </c>
      <c r="I116" s="55"/>
    </row>
    <row r="117" spans="1:9" s="41" customFormat="1" ht="18.75" customHeight="1" x14ac:dyDescent="0.25">
      <c r="A117" s="94" t="s">
        <v>83</v>
      </c>
      <c r="B117" s="94"/>
      <c r="C117" s="94"/>
      <c r="D117" s="94"/>
      <c r="E117" s="94"/>
      <c r="F117" s="94">
        <f>F116/12</f>
        <v>0</v>
      </c>
      <c r="G117" s="53">
        <f>G116/1</f>
        <v>0</v>
      </c>
      <c r="I117" s="55"/>
    </row>
    <row r="118" spans="1:9" s="41" customFormat="1" ht="18.75" x14ac:dyDescent="0.2">
      <c r="A118" s="91" t="s">
        <v>149</v>
      </c>
      <c r="B118" s="92"/>
      <c r="C118" s="92"/>
      <c r="D118" s="92"/>
      <c r="E118" s="92"/>
      <c r="F118" s="92"/>
      <c r="G118" s="93"/>
    </row>
    <row r="119" spans="1:9" s="41" customFormat="1" ht="31.5" x14ac:dyDescent="0.2">
      <c r="A119" s="48" t="s">
        <v>6</v>
      </c>
      <c r="B119" s="46" t="s">
        <v>7</v>
      </c>
      <c r="C119" s="46" t="s">
        <v>8</v>
      </c>
      <c r="D119" s="46" t="s">
        <v>12</v>
      </c>
      <c r="E119" s="46" t="s">
        <v>34</v>
      </c>
      <c r="F119" s="47" t="s">
        <v>79</v>
      </c>
      <c r="G119" s="46" t="s">
        <v>13</v>
      </c>
    </row>
    <row r="120" spans="1:9" s="41" customFormat="1" ht="105" x14ac:dyDescent="0.2">
      <c r="A120" s="43">
        <v>1</v>
      </c>
      <c r="B120" s="49" t="s">
        <v>150</v>
      </c>
      <c r="C120" s="44" t="s">
        <v>8</v>
      </c>
      <c r="D120" s="51">
        <v>1</v>
      </c>
      <c r="E120" s="64"/>
      <c r="F120" s="50">
        <v>60</v>
      </c>
      <c r="G120" s="45">
        <f>(D120*E120)/F120</f>
        <v>0</v>
      </c>
    </row>
    <row r="121" spans="1:9" s="41" customFormat="1" ht="15.75" customHeight="1" x14ac:dyDescent="0.2">
      <c r="A121" s="94" t="s">
        <v>80</v>
      </c>
      <c r="B121" s="94"/>
      <c r="C121" s="94"/>
      <c r="D121" s="94"/>
      <c r="E121" s="94"/>
      <c r="F121" s="94"/>
      <c r="G121" s="52">
        <f>SUM(G120:G120)</f>
        <v>0</v>
      </c>
    </row>
    <row r="122" spans="1:9" s="41" customFormat="1" ht="21" customHeight="1" x14ac:dyDescent="0.25">
      <c r="A122" s="94" t="s">
        <v>82</v>
      </c>
      <c r="B122" s="94"/>
      <c r="C122" s="94"/>
      <c r="D122" s="94"/>
      <c r="E122" s="94"/>
      <c r="F122" s="94">
        <f>F121/26</f>
        <v>0</v>
      </c>
      <c r="G122" s="53">
        <f>G121/12</f>
        <v>0</v>
      </c>
    </row>
    <row r="123" spans="1:9" s="41" customFormat="1" ht="18.75" customHeight="1" x14ac:dyDescent="0.25">
      <c r="A123" s="94" t="s">
        <v>83</v>
      </c>
      <c r="B123" s="94"/>
      <c r="C123" s="94"/>
      <c r="D123" s="94"/>
      <c r="E123" s="94"/>
      <c r="F123" s="94">
        <f>F122/12</f>
        <v>0</v>
      </c>
      <c r="G123" s="53">
        <f>G122/25</f>
        <v>0</v>
      </c>
    </row>
    <row r="124" spans="1:9" s="42" customFormat="1" ht="18.75" x14ac:dyDescent="0.2">
      <c r="A124" s="95" t="s">
        <v>180</v>
      </c>
      <c r="B124" s="96"/>
      <c r="C124" s="96"/>
      <c r="D124" s="96"/>
      <c r="E124" s="96"/>
      <c r="F124" s="96"/>
      <c r="G124" s="97"/>
    </row>
    <row r="125" spans="1:9" s="42" customFormat="1" ht="37.5" x14ac:dyDescent="0.2">
      <c r="A125" s="56" t="s">
        <v>6</v>
      </c>
      <c r="B125" s="95" t="s">
        <v>181</v>
      </c>
      <c r="C125" s="96"/>
      <c r="D125" s="97"/>
      <c r="E125" s="57" t="s">
        <v>3</v>
      </c>
      <c r="F125" s="57" t="s">
        <v>4</v>
      </c>
      <c r="G125" s="57" t="s">
        <v>188</v>
      </c>
    </row>
    <row r="126" spans="1:9" ht="15.75" x14ac:dyDescent="0.2">
      <c r="A126" s="58">
        <v>1</v>
      </c>
      <c r="B126" s="98" t="s">
        <v>182</v>
      </c>
      <c r="C126" s="98"/>
      <c r="D126" s="98"/>
      <c r="E126" s="61">
        <f>G7+G121</f>
        <v>0</v>
      </c>
      <c r="F126" s="59">
        <f>G8+G122</f>
        <v>0</v>
      </c>
      <c r="G126" s="59">
        <f>G9+G123</f>
        <v>0</v>
      </c>
    </row>
    <row r="127" spans="1:9" ht="15.75" x14ac:dyDescent="0.2">
      <c r="A127" s="58">
        <v>2</v>
      </c>
      <c r="B127" s="100" t="s">
        <v>183</v>
      </c>
      <c r="C127" s="100"/>
      <c r="D127" s="100"/>
      <c r="E127" s="61">
        <f>G60+G121</f>
        <v>0</v>
      </c>
      <c r="F127" s="59">
        <f>G61+G122</f>
        <v>0</v>
      </c>
      <c r="G127" s="59">
        <f>G62+G123</f>
        <v>0</v>
      </c>
    </row>
    <row r="128" spans="1:9" ht="15.75" x14ac:dyDescent="0.2">
      <c r="A128" s="58">
        <v>3</v>
      </c>
      <c r="B128" s="100" t="s">
        <v>38</v>
      </c>
      <c r="C128" s="100"/>
      <c r="D128" s="100"/>
      <c r="E128" s="61">
        <f>G123*12</f>
        <v>0</v>
      </c>
      <c r="F128" s="59">
        <f>E128/12</f>
        <v>0</v>
      </c>
      <c r="G128" s="59">
        <f>F128</f>
        <v>0</v>
      </c>
    </row>
    <row r="129" spans="1:7" ht="15.75" x14ac:dyDescent="0.2">
      <c r="A129" s="58">
        <v>4</v>
      </c>
      <c r="B129" s="98" t="s">
        <v>184</v>
      </c>
      <c r="C129" s="98"/>
      <c r="D129" s="98"/>
      <c r="E129" s="61">
        <f>G82+G121</f>
        <v>0</v>
      </c>
      <c r="F129" s="59">
        <f>G83+G122</f>
        <v>0</v>
      </c>
      <c r="G129" s="59">
        <f>G84+G123</f>
        <v>0</v>
      </c>
    </row>
    <row r="130" spans="1:7" ht="15.75" x14ac:dyDescent="0.2">
      <c r="A130" s="58">
        <v>5</v>
      </c>
      <c r="B130" s="98" t="s">
        <v>185</v>
      </c>
      <c r="C130" s="98"/>
      <c r="D130" s="98"/>
      <c r="E130" s="61">
        <f>G115+G121</f>
        <v>0</v>
      </c>
      <c r="F130" s="59">
        <f>G116+G122</f>
        <v>0</v>
      </c>
      <c r="G130" s="59">
        <f>G117+G123</f>
        <v>0</v>
      </c>
    </row>
    <row r="131" spans="1:7" ht="15.75" x14ac:dyDescent="0.2">
      <c r="A131" s="58">
        <v>6</v>
      </c>
      <c r="B131" s="98" t="s">
        <v>186</v>
      </c>
      <c r="C131" s="98"/>
      <c r="D131" s="98"/>
      <c r="E131" s="61">
        <f>G123*12</f>
        <v>0</v>
      </c>
      <c r="F131" s="59">
        <f>E131/12</f>
        <v>0</v>
      </c>
      <c r="G131" s="59">
        <f>F131</f>
        <v>0</v>
      </c>
    </row>
    <row r="132" spans="1:7" ht="15.75" x14ac:dyDescent="0.2">
      <c r="A132" s="58">
        <v>7</v>
      </c>
      <c r="B132" s="98" t="s">
        <v>187</v>
      </c>
      <c r="C132" s="98"/>
      <c r="D132" s="98"/>
      <c r="E132" s="61">
        <f>G123*12</f>
        <v>0</v>
      </c>
      <c r="F132" s="59">
        <f>E132/12</f>
        <v>0</v>
      </c>
      <c r="G132" s="59">
        <f>F132</f>
        <v>0</v>
      </c>
    </row>
    <row r="133" spans="1:7" ht="15" x14ac:dyDescent="0.25">
      <c r="A133" s="99" t="s">
        <v>189</v>
      </c>
      <c r="B133" s="99"/>
      <c r="C133" s="99"/>
      <c r="D133" s="99"/>
      <c r="E133" s="62">
        <f>SUM(E126:E132)</f>
        <v>0</v>
      </c>
      <c r="F133" s="60">
        <f>SUM(F126:F132)</f>
        <v>0</v>
      </c>
      <c r="G133" s="60">
        <f>SUM(G126:G132)</f>
        <v>0</v>
      </c>
    </row>
  </sheetData>
  <mergeCells count="31">
    <mergeCell ref="B132:D132"/>
    <mergeCell ref="A133:D133"/>
    <mergeCell ref="B127:D127"/>
    <mergeCell ref="B128:D128"/>
    <mergeCell ref="B129:D129"/>
    <mergeCell ref="B130:D130"/>
    <mergeCell ref="B131:D131"/>
    <mergeCell ref="B125:D125"/>
    <mergeCell ref="B126:D126"/>
    <mergeCell ref="A63:G63"/>
    <mergeCell ref="A1:G1"/>
    <mergeCell ref="A10:G10"/>
    <mergeCell ref="A2:G2"/>
    <mergeCell ref="A124:G124"/>
    <mergeCell ref="A60:F60"/>
    <mergeCell ref="A61:F61"/>
    <mergeCell ref="A62:F62"/>
    <mergeCell ref="A7:F7"/>
    <mergeCell ref="A8:F8"/>
    <mergeCell ref="A9:F9"/>
    <mergeCell ref="A82:F82"/>
    <mergeCell ref="A83:F83"/>
    <mergeCell ref="A84:F84"/>
    <mergeCell ref="A85:G85"/>
    <mergeCell ref="A115:F115"/>
    <mergeCell ref="A123:F123"/>
    <mergeCell ref="A116:F116"/>
    <mergeCell ref="A117:F117"/>
    <mergeCell ref="A118:G118"/>
    <mergeCell ref="A121:F121"/>
    <mergeCell ref="A122:F12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M-05 uniforme</vt:lpstr>
      <vt:lpstr>Anexo M-05 EPIs</vt:lpstr>
      <vt:lpstr>Anexo M-05 - Materiais</vt:lpstr>
      <vt:lpstr>'Anexo M-05 - Materiais'!Area_de_impressao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gti</cp:lastModifiedBy>
  <cp:lastPrinted>2021-09-30T02:38:52Z</cp:lastPrinted>
  <dcterms:created xsi:type="dcterms:W3CDTF">2018-01-23T19:35:16Z</dcterms:created>
  <dcterms:modified xsi:type="dcterms:W3CDTF">2021-11-08T12:22:41Z</dcterms:modified>
</cp:coreProperties>
</file>